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3256" windowHeight="13176"/>
  </bookViews>
  <sheets>
    <sheet name="Main" sheetId="1" r:id="rId1"/>
    <sheet name="Mage" sheetId="2" r:id="rId2"/>
    <sheet name="Bard" sheetId="3" r:id="rId3"/>
    <sheet name="Priest-Type" sheetId="4" r:id="rId4"/>
    <sheet name="Modifier" sheetId="5" r:id="rId5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1" l="1"/>
  <c r="D44" i="1"/>
  <c r="C95" i="1" l="1"/>
  <c r="B20" i="1"/>
  <c r="D19" i="1"/>
  <c r="F20" i="1"/>
  <c r="D20" i="1"/>
  <c r="D10" i="1" l="1"/>
  <c r="B10" i="1"/>
  <c r="I10" i="1" l="1"/>
  <c r="I11" i="1" s="1"/>
  <c r="J33" i="1" l="1"/>
  <c r="H33" i="1"/>
  <c r="I30" i="1"/>
  <c r="I26" i="1"/>
  <c r="J26" i="1"/>
  <c r="H26" i="1"/>
  <c r="I23" i="1"/>
  <c r="I13" i="1"/>
  <c r="I14" i="1" s="1"/>
  <c r="E27" i="1"/>
  <c r="C29" i="1"/>
  <c r="B27" i="1"/>
  <c r="B29" i="1" s="1"/>
  <c r="D27" i="1"/>
  <c r="D29" i="1" s="1"/>
  <c r="E29" i="1" l="1"/>
</calcChain>
</file>

<file path=xl/sharedStrings.xml><?xml version="1.0" encoding="utf-8"?>
<sst xmlns="http://schemas.openxmlformats.org/spreadsheetml/2006/main" count="167" uniqueCount="133">
  <si>
    <t>Player Name</t>
  </si>
  <si>
    <t>Phone:</t>
  </si>
  <si>
    <t>Name</t>
  </si>
  <si>
    <t>Diety</t>
  </si>
  <si>
    <t>Gender</t>
  </si>
  <si>
    <t>Age</t>
  </si>
  <si>
    <t>Handedness:</t>
  </si>
  <si>
    <t>Race</t>
  </si>
  <si>
    <t>Birthplace</t>
  </si>
  <si>
    <t>Birth Date</t>
  </si>
  <si>
    <t>Class</t>
  </si>
  <si>
    <t>Eye Color</t>
  </si>
  <si>
    <t>Hair Color</t>
  </si>
  <si>
    <t>Weight</t>
  </si>
  <si>
    <t>Height</t>
  </si>
  <si>
    <t>Strength</t>
  </si>
  <si>
    <t>To hit</t>
  </si>
  <si>
    <t>Damage</t>
  </si>
  <si>
    <t>Intelligence</t>
  </si>
  <si>
    <t>To spell points</t>
  </si>
  <si>
    <t>To % casting</t>
  </si>
  <si>
    <t>Wisdom</t>
  </si>
  <si>
    <t>Charisma</t>
  </si>
  <si>
    <t>Dexterity</t>
  </si>
  <si>
    <t>To AC</t>
  </si>
  <si>
    <t>To Initiative</t>
  </si>
  <si>
    <t>Health</t>
  </si>
  <si>
    <t>Fitness</t>
  </si>
  <si>
    <t>Hit Points</t>
  </si>
  <si>
    <t>Evasion Points</t>
  </si>
  <si>
    <t>Evasion Die:</t>
  </si>
  <si>
    <t>SAVING THROWS</t>
  </si>
  <si>
    <t>Force (Str)</t>
  </si>
  <si>
    <t>Magic (Wis/Int)</t>
  </si>
  <si>
    <t>Resistanc (Hth)</t>
  </si>
  <si>
    <t>Agility (2xDex+Fit)/3</t>
  </si>
  <si>
    <t>Level Bonus</t>
  </si>
  <si>
    <t>Total</t>
  </si>
  <si>
    <t>Army Type</t>
  </si>
  <si>
    <t>Armor Class</t>
  </si>
  <si>
    <t>W/out Shield</t>
  </si>
  <si>
    <t>W/out Dex</t>
  </si>
  <si>
    <t>Weapon in Hand</t>
  </si>
  <si>
    <t>Spell Points</t>
  </si>
  <si>
    <t>Recovery Rate/hr:</t>
  </si>
  <si>
    <t>Health Quota</t>
  </si>
  <si>
    <t>Run</t>
  </si>
  <si>
    <t>Sleep</t>
  </si>
  <si>
    <t>Voice</t>
  </si>
  <si>
    <t>Alcohol</t>
  </si>
  <si>
    <t>Drugs</t>
  </si>
  <si>
    <t>Seasickness</t>
  </si>
  <si>
    <t>Acrophobia</t>
  </si>
  <si>
    <t>Claustrophobia</t>
  </si>
  <si>
    <t>Unique Phobia</t>
  </si>
  <si>
    <t>Experience Points</t>
  </si>
  <si>
    <t>Needed</t>
  </si>
  <si>
    <t>Base</t>
  </si>
  <si>
    <t>Quinque (80)</t>
  </si>
  <si>
    <t>Tebit (40)</t>
  </si>
  <si>
    <t>Quarbit (4)</t>
  </si>
  <si>
    <t>Copperbit (2)</t>
  </si>
  <si>
    <t>Copper (1)</t>
  </si>
  <si>
    <t>Silver (1/10)</t>
  </si>
  <si>
    <t>Gold (1/200)</t>
  </si>
  <si>
    <t>(Slug)</t>
  </si>
  <si>
    <t>(Bit)</t>
  </si>
  <si>
    <t>(Penny)</t>
  </si>
  <si>
    <t>(Mark)</t>
  </si>
  <si>
    <t>(Crown)</t>
  </si>
  <si>
    <t>MONEY</t>
  </si>
  <si>
    <t>Experience Lvl</t>
  </si>
  <si>
    <t>Equipment</t>
  </si>
  <si>
    <t>Skills</t>
  </si>
  <si>
    <t>Animal Lore</t>
  </si>
  <si>
    <t>Bargain</t>
  </si>
  <si>
    <t>Camouflage</t>
  </si>
  <si>
    <t>Climb</t>
  </si>
  <si>
    <t>First Aid</t>
  </si>
  <si>
    <t>Fishing</t>
  </si>
  <si>
    <t>EvalTreasure</t>
  </si>
  <si>
    <t>Gamble</t>
  </si>
  <si>
    <t>History</t>
  </si>
  <si>
    <t>Hunting</t>
  </si>
  <si>
    <t>Jump</t>
  </si>
  <si>
    <t>Listen</t>
  </si>
  <si>
    <t>Map Making</t>
  </si>
  <si>
    <t>Mineral Lore</t>
  </si>
  <si>
    <t>Plant Lore</t>
  </si>
  <si>
    <t>Ride</t>
  </si>
  <si>
    <t>Spot Hidden</t>
  </si>
  <si>
    <t>Swim</t>
  </si>
  <si>
    <t>Tracking</t>
  </si>
  <si>
    <t>Trap</t>
  </si>
  <si>
    <t>%</t>
  </si>
  <si>
    <t>Thieving Skills</t>
  </si>
  <si>
    <t>Speak</t>
  </si>
  <si>
    <t>Read</t>
  </si>
  <si>
    <t>Languages</t>
  </si>
  <si>
    <t>WyrdeSongs</t>
  </si>
  <si>
    <t>Pts</t>
  </si>
  <si>
    <t>Spd</t>
  </si>
  <si>
    <t>Range</t>
  </si>
  <si>
    <t>VSM</t>
  </si>
  <si>
    <t>Diff</t>
  </si>
  <si>
    <t>Points</t>
  </si>
  <si>
    <t>Difficulty</t>
  </si>
  <si>
    <t>Speed</t>
  </si>
  <si>
    <t>Level</t>
  </si>
  <si>
    <t>Mage Spells</t>
  </si>
  <si>
    <t>Cleric/Druid/Witch</t>
  </si>
  <si>
    <t>Dex/Fit Avg</t>
  </si>
  <si>
    <t>Str/Hlth Avg</t>
  </si>
  <si>
    <t>Modifier</t>
  </si>
  <si>
    <t>Dex/FitnBonus</t>
  </si>
  <si>
    <t>core</t>
  </si>
  <si>
    <t>To Hit (HtH)</t>
  </si>
  <si>
    <t>To Damage</t>
  </si>
  <si>
    <t>Score</t>
  </si>
  <si>
    <t>Dexterity Table</t>
  </si>
  <si>
    <t>To Hit (Missile)</t>
  </si>
  <si>
    <t>To Init</t>
  </si>
  <si>
    <t>To Missiles</t>
  </si>
  <si>
    <t>Thief Skill</t>
  </si>
  <si>
    <t>Str/HtH or Dex/Fit</t>
  </si>
  <si>
    <t>To HTH</t>
  </si>
  <si>
    <t>Thief Skill Bonus (%)</t>
  </si>
  <si>
    <t>Used</t>
  </si>
  <si>
    <t>(armor+Dex)</t>
  </si>
  <si>
    <t>(armor+sheild)</t>
  </si>
  <si>
    <t>(armor+Dex+shield)</t>
  </si>
  <si>
    <t>Hour(s)</t>
  </si>
  <si>
    <t>Recover 0.5 S.P.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</si>
</sst>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1"/>
      <name val="Informal Roman"/>
      <family val="4"/>
    </font>
    <font>
      <b/>
      <sz val="7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indexed="64"/>
      </right>
      <top style="double">
        <color auto="1"/>
      </top>
      <bottom/>
      <diagonal/>
    </border>
    <border>
      <left style="double">
        <color auto="1"/>
      </left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3" fillId="0" borderId="0" xfId="0" applyFont="1"/>
    <xf numFmtId="0" fontId="0" fillId="0" borderId="0" xfId="0" applyBorder="1"/>
    <xf numFmtId="0" fontId="1" fillId="0" borderId="2" xfId="0" applyFont="1" applyBorder="1"/>
    <xf numFmtId="0" fontId="1" fillId="0" borderId="0" xfId="0" applyFont="1" applyBorder="1"/>
    <xf numFmtId="0" fontId="1" fillId="0" borderId="23" xfId="0" applyFont="1" applyBorder="1"/>
    <xf numFmtId="0" fontId="1" fillId="0" borderId="8" xfId="0" applyFont="1" applyBorder="1"/>
    <xf numFmtId="0" fontId="1" fillId="0" borderId="19" xfId="0" applyFont="1" applyBorder="1"/>
    <xf numFmtId="0" fontId="1" fillId="0" borderId="29" xfId="0" applyFont="1" applyBorder="1"/>
    <xf numFmtId="0" fontId="1" fillId="0" borderId="0" xfId="0" applyFont="1"/>
    <xf numFmtId="0" fontId="1" fillId="0" borderId="25" xfId="0" applyFont="1" applyBorder="1"/>
    <xf numFmtId="0" fontId="1" fillId="0" borderId="30" xfId="0" applyFont="1" applyBorder="1"/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3" borderId="1" xfId="0" applyFont="1" applyFill="1" applyBorder="1"/>
    <xf numFmtId="0" fontId="1" fillId="3" borderId="2" xfId="0" applyFont="1" applyFill="1" applyBorder="1"/>
    <xf numFmtId="0" fontId="1" fillId="3" borderId="4" xfId="0" applyFont="1" applyFill="1" applyBorder="1"/>
    <xf numFmtId="0" fontId="1" fillId="3" borderId="0" xfId="0" applyFont="1" applyFill="1" applyBorder="1"/>
    <xf numFmtId="0" fontId="1" fillId="3" borderId="6" xfId="0" applyFont="1" applyFill="1" applyBorder="1"/>
    <xf numFmtId="0" fontId="1" fillId="3" borderId="7" xfId="0" applyFont="1" applyFill="1" applyBorder="1"/>
    <xf numFmtId="0" fontId="5" fillId="0" borderId="8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0" fillId="0" borderId="0" xfId="0" applyFont="1"/>
    <xf numFmtId="0" fontId="1" fillId="0" borderId="8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3" borderId="3" xfId="0" applyFont="1" applyFill="1" applyBorder="1"/>
    <xf numFmtId="0" fontId="0" fillId="3" borderId="0" xfId="0" applyFont="1" applyFill="1" applyBorder="1" applyAlignment="1">
      <alignment horizontal="center"/>
    </xf>
    <xf numFmtId="0" fontId="0" fillId="3" borderId="5" xfId="0" applyFont="1" applyFill="1" applyBorder="1"/>
    <xf numFmtId="0" fontId="0" fillId="3" borderId="0" xfId="0" applyFont="1" applyFill="1" applyBorder="1"/>
    <xf numFmtId="0" fontId="0" fillId="3" borderId="4" xfId="0" applyFont="1" applyFill="1" applyBorder="1"/>
    <xf numFmtId="0" fontId="0" fillId="3" borderId="7" xfId="0" applyFont="1" applyFill="1" applyBorder="1"/>
    <xf numFmtId="0" fontId="0" fillId="3" borderId="8" xfId="0" applyFont="1" applyFill="1" applyBorder="1"/>
    <xf numFmtId="0" fontId="0" fillId="3" borderId="0" xfId="0" applyFont="1" applyFill="1"/>
    <xf numFmtId="0" fontId="0" fillId="0" borderId="0" xfId="0" applyFont="1" applyBorder="1"/>
    <xf numFmtId="0" fontId="0" fillId="3" borderId="1" xfId="0" applyFont="1" applyFill="1" applyBorder="1"/>
    <xf numFmtId="0" fontId="0" fillId="3" borderId="2" xfId="0" applyFont="1" applyFill="1" applyBorder="1"/>
    <xf numFmtId="0" fontId="0" fillId="3" borderId="24" xfId="0" applyFont="1" applyFill="1" applyBorder="1"/>
    <xf numFmtId="0" fontId="0" fillId="0" borderId="21" xfId="0" applyFont="1" applyBorder="1"/>
    <xf numFmtId="0" fontId="0" fillId="0" borderId="21" xfId="0" applyFont="1" applyBorder="1" applyAlignment="1">
      <alignment horizontal="center"/>
    </xf>
    <xf numFmtId="0" fontId="0" fillId="0" borderId="5" xfId="0" applyFont="1" applyBorder="1" applyAlignment="1"/>
    <xf numFmtId="0" fontId="0" fillId="0" borderId="5" xfId="0" applyFont="1" applyBorder="1"/>
    <xf numFmtId="0" fontId="0" fillId="0" borderId="30" xfId="0" applyFont="1" applyBorder="1"/>
    <xf numFmtId="0" fontId="0" fillId="0" borderId="19" xfId="0" applyFont="1" applyBorder="1" applyAlignment="1"/>
    <xf numFmtId="0" fontId="0" fillId="0" borderId="27" xfId="0" applyFont="1" applyBorder="1"/>
    <xf numFmtId="0" fontId="0" fillId="0" borderId="33" xfId="0" applyFont="1" applyBorder="1"/>
    <xf numFmtId="0" fontId="0" fillId="0" borderId="19" xfId="0" applyFont="1" applyBorder="1"/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0" fillId="2" borderId="0" xfId="0" applyFont="1" applyFill="1"/>
    <xf numFmtId="0" fontId="0" fillId="0" borderId="26" xfId="0" applyFont="1" applyBorder="1"/>
    <xf numFmtId="0" fontId="0" fillId="0" borderId="31" xfId="0" applyFont="1" applyBorder="1"/>
    <xf numFmtId="0" fontId="0" fillId="0" borderId="32" xfId="0" applyFont="1" applyBorder="1"/>
    <xf numFmtId="0" fontId="0" fillId="0" borderId="28" xfId="0" applyFont="1" applyBorder="1"/>
    <xf numFmtId="0" fontId="7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0" xfId="0" applyFont="1" applyBorder="1" applyAlignment="1"/>
    <xf numFmtId="1" fontId="0" fillId="0" borderId="0" xfId="0" applyNumberFormat="1" applyFont="1"/>
    <xf numFmtId="0" fontId="9" fillId="0" borderId="0" xfId="0" applyFont="1"/>
    <xf numFmtId="0" fontId="1" fillId="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3" borderId="0" xfId="0" applyFont="1" applyFill="1" applyAlignment="1">
      <alignment horizontal="center"/>
    </xf>
    <xf numFmtId="0" fontId="0" fillId="0" borderId="0" xfId="0" applyFont="1" applyBorder="1"/>
    <xf numFmtId="0" fontId="0" fillId="0" borderId="30" xfId="0" applyFont="1" applyBorder="1"/>
    <xf numFmtId="0" fontId="0" fillId="0" borderId="33" xfId="0" applyFont="1" applyBorder="1"/>
    <xf numFmtId="1" fontId="0" fillId="0" borderId="0" xfId="0" applyNumberFormat="1"/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36" xfId="0" applyFont="1" applyBorder="1" applyAlignment="1">
      <alignment horizontal="center"/>
    </xf>
    <xf numFmtId="0" fontId="0" fillId="0" borderId="30" xfId="0" applyFont="1" applyBorder="1"/>
    <xf numFmtId="0" fontId="1" fillId="3" borderId="0" xfId="0" applyNumberFormat="1" applyFont="1" applyFill="1" applyAlignment="1">
      <alignment horizontal="center"/>
    </xf>
    <xf numFmtId="0" fontId="1" fillId="0" borderId="37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1" fillId="0" borderId="33" xfId="0" applyFont="1" applyBorder="1"/>
    <xf numFmtId="0" fontId="0" fillId="0" borderId="2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5" xfId="0" applyFont="1" applyBorder="1"/>
    <xf numFmtId="0" fontId="0" fillId="0" borderId="8" xfId="0" applyFont="1" applyBorder="1"/>
    <xf numFmtId="0" fontId="0" fillId="0" borderId="4" xfId="0" applyFont="1" applyBorder="1"/>
    <xf numFmtId="0" fontId="0" fillId="0" borderId="6" xfId="0" applyFont="1" applyBorder="1"/>
    <xf numFmtId="0" fontId="0" fillId="0" borderId="0" xfId="0" applyFont="1" applyBorder="1"/>
    <xf numFmtId="0" fontId="0" fillId="0" borderId="7" xfId="0" applyFont="1" applyBorder="1"/>
    <xf numFmtId="0" fontId="0" fillId="3" borderId="2" xfId="0" applyFont="1" applyFill="1" applyBorder="1" applyAlignment="1">
      <alignment horizontal="center"/>
    </xf>
    <xf numFmtId="0" fontId="0" fillId="0" borderId="16" xfId="0" applyFont="1" applyBorder="1"/>
    <xf numFmtId="0" fontId="0" fillId="0" borderId="17" xfId="0" applyFont="1" applyBorder="1"/>
    <xf numFmtId="0" fontId="0" fillId="0" borderId="18" xfId="0" applyFont="1" applyBorder="1"/>
    <xf numFmtId="0" fontId="0" fillId="0" borderId="11" xfId="0" applyFont="1" applyBorder="1"/>
    <xf numFmtId="0" fontId="0" fillId="0" borderId="13" xfId="0" applyFont="1" applyBorder="1"/>
    <xf numFmtId="0" fontId="0" fillId="0" borderId="34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0" fillId="0" borderId="21" xfId="0" applyFont="1" applyBorder="1" applyAlignment="1">
      <alignment horizontal="center"/>
    </xf>
    <xf numFmtId="0" fontId="0" fillId="0" borderId="31" xfId="0" applyFont="1" applyBorder="1"/>
    <xf numFmtId="0" fontId="0" fillId="0" borderId="32" xfId="0" applyFont="1" applyBorder="1"/>
    <xf numFmtId="0" fontId="0" fillId="0" borderId="9" xfId="0" applyFont="1" applyBorder="1"/>
    <xf numFmtId="0" fontId="0" fillId="0" borderId="10" xfId="0" applyFont="1" applyBorder="1"/>
    <xf numFmtId="0" fontId="0" fillId="0" borderId="12" xfId="0" applyFont="1" applyBorder="1"/>
    <xf numFmtId="0" fontId="0" fillId="0" borderId="14" xfId="0" applyFont="1" applyBorder="1"/>
    <xf numFmtId="0" fontId="0" fillId="0" borderId="15" xfId="0" applyFont="1" applyBorder="1"/>
    <xf numFmtId="0" fontId="1" fillId="0" borderId="0" xfId="0" applyFont="1"/>
    <xf numFmtId="0" fontId="0" fillId="0" borderId="25" xfId="0" applyFont="1" applyBorder="1"/>
    <xf numFmtId="0" fontId="0" fillId="0" borderId="30" xfId="0" applyFont="1" applyBorder="1"/>
    <xf numFmtId="0" fontId="0" fillId="0" borderId="26" xfId="0" applyFont="1" applyBorder="1"/>
    <xf numFmtId="0" fontId="0" fillId="0" borderId="27" xfId="0" applyFont="1" applyBorder="1"/>
    <xf numFmtId="0" fontId="0" fillId="0" borderId="33" xfId="0" applyFont="1" applyBorder="1"/>
    <xf numFmtId="0" fontId="0" fillId="0" borderId="28" xfId="0" applyFont="1" applyBorder="1"/>
    <xf numFmtId="0" fontId="1" fillId="0" borderId="35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0" fillId="0" borderId="27" xfId="0" applyFont="1" applyBorder="1" applyAlignment="1">
      <alignment horizontal="right"/>
    </xf>
    <xf numFmtId="0" fontId="0" fillId="0" borderId="28" xfId="0" applyFont="1" applyBorder="1" applyAlignment="1">
      <alignment horizontal="righ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5"/>
  <sheetViews>
    <sheetView tabSelected="1" workbookViewId="0">
      <selection activeCell="C46" sqref="C46"/>
    </sheetView>
  </sheetViews>
  <sheetFormatPr defaultColWidth="9.109375" defaultRowHeight="14.4" x14ac:dyDescent="0.3"/>
  <cols>
    <col min="1" max="1" width="13.6640625" style="33" bestFit="1" customWidth="1"/>
    <col min="2" max="2" width="15.6640625" style="33" customWidth="1"/>
    <col min="3" max="3" width="17" style="33" bestFit="1" customWidth="1"/>
    <col min="4" max="4" width="14.44140625" style="33" bestFit="1" customWidth="1"/>
    <col min="5" max="5" width="19.44140625" style="33" bestFit="1" customWidth="1"/>
    <col min="6" max="6" width="11.6640625" style="33" bestFit="1" customWidth="1"/>
    <col min="7" max="7" width="12" style="33" bestFit="1" customWidth="1"/>
    <col min="8" max="8" width="14.109375" style="33" customWidth="1"/>
    <col min="9" max="9" width="12.44140625" style="33" bestFit="1" customWidth="1"/>
    <col min="10" max="10" width="15" style="33" customWidth="1"/>
    <col min="11" max="15" width="9.109375" style="33"/>
    <col min="16" max="16" width="9.109375" style="78"/>
    <col min="17" max="16384" width="9.109375" style="33"/>
  </cols>
  <sheetData>
    <row r="1" spans="1:20" ht="15" x14ac:dyDescent="0.25">
      <c r="A1" s="18" t="s">
        <v>0</v>
      </c>
      <c r="B1" s="19"/>
      <c r="C1" s="19"/>
      <c r="D1" s="19"/>
      <c r="E1" s="19" t="s">
        <v>1</v>
      </c>
      <c r="F1" s="104"/>
      <c r="G1" s="104"/>
      <c r="H1" s="104"/>
      <c r="I1" s="104"/>
      <c r="J1" s="46"/>
    </row>
    <row r="2" spans="1:20" ht="15" x14ac:dyDescent="0.25">
      <c r="A2" s="20"/>
      <c r="B2" s="21"/>
      <c r="C2" s="21"/>
      <c r="D2" s="21"/>
      <c r="E2" s="21"/>
      <c r="F2" s="47"/>
      <c r="G2" s="47"/>
      <c r="H2" s="47"/>
      <c r="I2" s="47"/>
      <c r="J2" s="48"/>
    </row>
    <row r="3" spans="1:20" ht="15" x14ac:dyDescent="0.25">
      <c r="A3" s="20" t="s">
        <v>2</v>
      </c>
      <c r="B3" s="49"/>
      <c r="C3" s="21" t="s">
        <v>3</v>
      </c>
      <c r="D3" s="49"/>
      <c r="E3" s="21" t="s">
        <v>4</v>
      </c>
      <c r="F3" s="49"/>
      <c r="G3" s="21" t="s">
        <v>5</v>
      </c>
      <c r="H3" s="49"/>
      <c r="I3" s="21" t="s">
        <v>6</v>
      </c>
      <c r="J3" s="48"/>
    </row>
    <row r="4" spans="1:20" ht="15" x14ac:dyDescent="0.25">
      <c r="A4" s="50"/>
      <c r="B4" s="49"/>
      <c r="C4" s="49"/>
      <c r="D4" s="49"/>
      <c r="E4" s="49"/>
      <c r="F4" s="49"/>
      <c r="G4" s="49"/>
      <c r="H4" s="49"/>
      <c r="I4" s="49"/>
      <c r="J4" s="48"/>
    </row>
    <row r="5" spans="1:20" ht="15" x14ac:dyDescent="0.25">
      <c r="A5" s="20" t="s">
        <v>7</v>
      </c>
      <c r="B5" s="49"/>
      <c r="C5" s="21" t="s">
        <v>10</v>
      </c>
      <c r="D5" s="49"/>
      <c r="E5" s="21" t="s">
        <v>8</v>
      </c>
      <c r="F5" s="49"/>
      <c r="G5" s="21" t="s">
        <v>9</v>
      </c>
      <c r="H5" s="49"/>
      <c r="I5" s="49"/>
      <c r="J5" s="48"/>
    </row>
    <row r="6" spans="1:20" ht="15" x14ac:dyDescent="0.25">
      <c r="A6" s="50"/>
      <c r="B6" s="49"/>
      <c r="C6" s="49"/>
      <c r="D6" s="49"/>
      <c r="E6" s="49"/>
      <c r="F6" s="49"/>
      <c r="G6" s="49"/>
      <c r="H6" s="49"/>
      <c r="I6" s="49"/>
      <c r="J6" s="48"/>
    </row>
    <row r="7" spans="1:20" ht="15.75" thickBot="1" x14ac:dyDescent="0.3">
      <c r="A7" s="22" t="s">
        <v>11</v>
      </c>
      <c r="B7" s="51"/>
      <c r="C7" s="23" t="s">
        <v>12</v>
      </c>
      <c r="D7" s="51"/>
      <c r="E7" s="23" t="s">
        <v>13</v>
      </c>
      <c r="F7" s="51"/>
      <c r="G7" s="23" t="s">
        <v>14</v>
      </c>
      <c r="H7" s="51"/>
      <c r="I7" s="51"/>
      <c r="J7" s="52"/>
    </row>
    <row r="8" spans="1:20" ht="15" x14ac:dyDescent="0.25">
      <c r="H8" s="9"/>
      <c r="L8" s="78"/>
      <c r="M8" s="87"/>
      <c r="N8" s="87"/>
      <c r="O8" s="87"/>
      <c r="P8" s="87"/>
      <c r="Q8" s="87"/>
      <c r="T8" s="78"/>
    </row>
    <row r="9" spans="1:20" ht="15" x14ac:dyDescent="0.25">
      <c r="A9" s="9" t="s">
        <v>15</v>
      </c>
      <c r="B9" s="80">
        <v>12</v>
      </c>
      <c r="H9" s="9" t="s">
        <v>28</v>
      </c>
      <c r="I9" s="80">
        <v>10</v>
      </c>
      <c r="L9" s="78"/>
      <c r="M9" s="87"/>
      <c r="N9" s="87"/>
      <c r="O9" s="87"/>
      <c r="P9" s="87"/>
      <c r="Q9" s="87"/>
      <c r="T9" s="78"/>
    </row>
    <row r="10" spans="1:20" ht="15" x14ac:dyDescent="0.25">
      <c r="A10" s="1" t="s">
        <v>16</v>
      </c>
      <c r="B10" s="33">
        <f>VLOOKUP($B$9,Modifier!E3:F26,2)</f>
        <v>0</v>
      </c>
      <c r="C10" s="1" t="s">
        <v>17</v>
      </c>
      <c r="D10" s="88">
        <f>VLOOKUP($B$9,Modifier!E3:G26,3)</f>
        <v>0</v>
      </c>
      <c r="H10" s="1" t="s">
        <v>112</v>
      </c>
      <c r="I10" s="1">
        <f>(MROUND(($B$9+$B$21)/2,1))</f>
        <v>13</v>
      </c>
      <c r="J10" s="78"/>
      <c r="L10" s="78"/>
      <c r="M10" s="87"/>
      <c r="N10" s="87"/>
      <c r="O10" s="87"/>
      <c r="P10" s="87"/>
      <c r="Q10" s="87"/>
      <c r="T10" s="78"/>
    </row>
    <row r="11" spans="1:20" ht="15" x14ac:dyDescent="0.25">
      <c r="A11" s="1"/>
      <c r="B11" s="81"/>
      <c r="C11" s="1"/>
      <c r="D11" s="88"/>
      <c r="H11" s="1" t="s">
        <v>113</v>
      </c>
      <c r="I11" s="33">
        <f>VLOOKUP(I10,Modifier!B2:C25,2)</f>
        <v>1</v>
      </c>
      <c r="L11" s="78"/>
      <c r="M11" s="87"/>
      <c r="N11" s="87"/>
      <c r="O11" s="87"/>
      <c r="P11" s="87"/>
      <c r="Q11" s="87"/>
      <c r="T11" s="78"/>
    </row>
    <row r="12" spans="1:20" ht="15" x14ac:dyDescent="0.25">
      <c r="A12" s="9" t="s">
        <v>18</v>
      </c>
      <c r="B12" s="80">
        <v>25</v>
      </c>
      <c r="D12" s="88"/>
      <c r="H12" s="9" t="s">
        <v>29</v>
      </c>
      <c r="I12" s="80"/>
      <c r="L12" s="78"/>
      <c r="M12" s="87"/>
      <c r="N12" s="87"/>
      <c r="O12" s="87"/>
      <c r="P12" s="87"/>
      <c r="Q12" s="87"/>
      <c r="T12" s="78"/>
    </row>
    <row r="13" spans="1:20" ht="15" x14ac:dyDescent="0.25">
      <c r="A13" s="1" t="s">
        <v>19</v>
      </c>
      <c r="B13" s="81"/>
      <c r="C13" s="1" t="s">
        <v>20</v>
      </c>
      <c r="D13" s="88"/>
      <c r="H13" s="1" t="s">
        <v>111</v>
      </c>
      <c r="I13" s="1">
        <f>MROUND(SUM($B$19,$B$23)/2, 1)</f>
        <v>22</v>
      </c>
      <c r="L13" s="78"/>
      <c r="M13" s="87"/>
      <c r="N13" s="87"/>
      <c r="O13" s="87"/>
      <c r="P13" s="87"/>
      <c r="Q13" s="87"/>
      <c r="T13" s="78"/>
    </row>
    <row r="14" spans="1:20" ht="15.75" thickBot="1" x14ac:dyDescent="0.3">
      <c r="A14" s="1"/>
      <c r="B14" s="81"/>
      <c r="D14" s="89"/>
      <c r="H14" s="1" t="s">
        <v>114</v>
      </c>
      <c r="I14" s="33">
        <f>VLOOKUP($I$13,Modifier!B2:C25,2)</f>
        <v>7</v>
      </c>
      <c r="L14" s="78"/>
      <c r="M14" s="87"/>
      <c r="N14" s="87"/>
      <c r="O14" s="87"/>
      <c r="P14" s="87"/>
      <c r="Q14" s="87"/>
      <c r="T14" s="78"/>
    </row>
    <row r="15" spans="1:20" ht="15" thickTop="1" x14ac:dyDescent="0.3">
      <c r="A15" s="9" t="s">
        <v>21</v>
      </c>
      <c r="B15" s="80"/>
      <c r="D15" s="88"/>
      <c r="H15" s="105"/>
      <c r="I15" s="115"/>
      <c r="J15" s="116"/>
      <c r="L15" s="78"/>
      <c r="M15" s="87"/>
      <c r="N15" s="87"/>
      <c r="O15" s="87"/>
      <c r="P15" s="87"/>
      <c r="Q15" s="87"/>
      <c r="T15" s="78"/>
    </row>
    <row r="16" spans="1:20" x14ac:dyDescent="0.3">
      <c r="B16" s="82"/>
      <c r="D16" s="88"/>
      <c r="H16" s="106"/>
      <c r="I16" s="102"/>
      <c r="J16" s="117"/>
      <c r="L16" s="78"/>
      <c r="M16" s="87"/>
      <c r="N16" s="87"/>
      <c r="O16" s="87"/>
      <c r="P16" s="87"/>
      <c r="Q16" s="87"/>
      <c r="T16" s="78"/>
    </row>
    <row r="17" spans="1:20" x14ac:dyDescent="0.3">
      <c r="A17" s="9" t="s">
        <v>22</v>
      </c>
      <c r="B17" s="80"/>
      <c r="D17" s="88"/>
      <c r="H17" s="107"/>
      <c r="I17" s="102"/>
      <c r="J17" s="117"/>
      <c r="L17" s="78"/>
      <c r="M17" s="87"/>
      <c r="N17" s="87"/>
      <c r="O17" s="87"/>
      <c r="P17" s="87"/>
      <c r="Q17" s="87"/>
      <c r="T17" s="78"/>
    </row>
    <row r="18" spans="1:20" x14ac:dyDescent="0.3">
      <c r="B18" s="82"/>
      <c r="D18" s="88"/>
      <c r="H18" s="108"/>
      <c r="I18" s="102"/>
      <c r="J18" s="117"/>
      <c r="L18" s="78"/>
      <c r="M18" s="87"/>
      <c r="N18" s="87"/>
      <c r="O18" s="87"/>
      <c r="P18" s="87"/>
      <c r="Q18" s="87"/>
      <c r="T18" s="78"/>
    </row>
    <row r="19" spans="1:20" x14ac:dyDescent="0.3">
      <c r="A19" s="9" t="s">
        <v>23</v>
      </c>
      <c r="B19" s="92">
        <v>18</v>
      </c>
      <c r="C19" s="33" t="s">
        <v>125</v>
      </c>
      <c r="D19" s="88">
        <f>VLOOKUP($B$19,Modifier!I2:N25,5)</f>
        <v>1</v>
      </c>
      <c r="H19" s="108"/>
      <c r="I19" s="102"/>
      <c r="J19" s="117"/>
      <c r="L19" s="78"/>
      <c r="M19" s="87"/>
      <c r="N19" s="87"/>
      <c r="O19" s="87"/>
      <c r="P19" s="87"/>
      <c r="Q19" s="87"/>
      <c r="T19" s="78"/>
    </row>
    <row r="20" spans="1:20" ht="15" thickBot="1" x14ac:dyDescent="0.35">
      <c r="A20" s="1" t="s">
        <v>122</v>
      </c>
      <c r="B20" s="88">
        <f>VLOOKUP($B$19,Modifier!I3:N26,2)</f>
        <v>4</v>
      </c>
      <c r="C20" s="1" t="s">
        <v>24</v>
      </c>
      <c r="D20" s="88">
        <f>VLOOKUP($B$19,Modifier!I3:N26,3)</f>
        <v>-4</v>
      </c>
      <c r="E20" s="1" t="s">
        <v>25</v>
      </c>
      <c r="F20" s="88">
        <f>VLOOKUP($B$19,Modifier!I3:N266,4)</f>
        <v>4</v>
      </c>
      <c r="H20" s="109"/>
      <c r="I20" s="118"/>
      <c r="J20" s="119"/>
      <c r="L20" s="78"/>
      <c r="M20" s="87"/>
      <c r="N20" s="87"/>
      <c r="O20" s="87"/>
      <c r="P20" s="87"/>
      <c r="Q20" s="87"/>
      <c r="T20" s="78"/>
    </row>
    <row r="21" spans="1:20" ht="15.75" thickTop="1" x14ac:dyDescent="0.25">
      <c r="A21" s="9" t="s">
        <v>26</v>
      </c>
      <c r="B21" s="80">
        <v>13</v>
      </c>
      <c r="H21" s="79" t="s">
        <v>30</v>
      </c>
      <c r="L21" s="78"/>
      <c r="M21" s="87"/>
      <c r="N21" s="87"/>
      <c r="O21" s="87"/>
      <c r="P21" s="87"/>
      <c r="Q21" s="87"/>
      <c r="T21" s="78"/>
    </row>
    <row r="22" spans="1:20" ht="15" x14ac:dyDescent="0.25">
      <c r="B22" s="82"/>
      <c r="G22" s="54"/>
      <c r="L22" s="78"/>
      <c r="M22" s="87"/>
      <c r="N22" s="87"/>
      <c r="O22" s="87"/>
      <c r="P22" s="87"/>
      <c r="Q22" s="87"/>
      <c r="T22" s="78"/>
    </row>
    <row r="23" spans="1:20" x14ac:dyDescent="0.3">
      <c r="A23" s="9" t="s">
        <v>27</v>
      </c>
      <c r="B23" s="80">
        <v>25</v>
      </c>
      <c r="G23" s="4"/>
      <c r="I23" s="96">
        <f>MROUND($I$9*0.3,1)</f>
        <v>3</v>
      </c>
      <c r="L23" s="78"/>
      <c r="M23" s="87"/>
      <c r="N23" s="87"/>
      <c r="O23" s="87"/>
      <c r="P23" s="87"/>
      <c r="Q23" s="87"/>
      <c r="T23" s="78"/>
    </row>
    <row r="24" spans="1:20" ht="15" thickBot="1" x14ac:dyDescent="0.35">
      <c r="A24" s="9"/>
      <c r="G24" s="4"/>
      <c r="I24" s="112"/>
      <c r="L24" s="78"/>
      <c r="M24" s="87"/>
      <c r="N24" s="87"/>
      <c r="O24" s="87"/>
      <c r="P24" s="87"/>
      <c r="Q24" s="87"/>
      <c r="T24" s="78"/>
    </row>
    <row r="25" spans="1:20" x14ac:dyDescent="0.3">
      <c r="A25" s="55"/>
      <c r="B25" s="56"/>
      <c r="C25" s="19" t="s">
        <v>31</v>
      </c>
      <c r="D25" s="56"/>
      <c r="E25" s="57"/>
      <c r="G25" s="54"/>
      <c r="I25" s="97"/>
      <c r="L25" s="78"/>
      <c r="M25" s="87"/>
      <c r="N25" s="87"/>
      <c r="O25" s="87"/>
      <c r="P25" s="87"/>
      <c r="Q25" s="87"/>
      <c r="T25" s="78"/>
    </row>
    <row r="26" spans="1:20" x14ac:dyDescent="0.3">
      <c r="A26" s="50"/>
      <c r="B26" s="7" t="s">
        <v>32</v>
      </c>
      <c r="C26" s="7" t="s">
        <v>33</v>
      </c>
      <c r="D26" s="7" t="s">
        <v>34</v>
      </c>
      <c r="E26" s="8" t="s">
        <v>35</v>
      </c>
      <c r="G26" s="54"/>
      <c r="H26" s="96">
        <f>MROUND($I$9*0.35,1)</f>
        <v>4</v>
      </c>
      <c r="I26" s="96">
        <f>MROUND($I$9*0.7,1)</f>
        <v>7</v>
      </c>
      <c r="J26" s="96">
        <f>MROUND($I$9*0.35,1)</f>
        <v>4</v>
      </c>
      <c r="L26" s="78"/>
      <c r="M26" s="87"/>
      <c r="N26" s="87"/>
      <c r="O26" s="87"/>
      <c r="P26" s="87"/>
      <c r="Q26" s="87"/>
      <c r="T26" s="78"/>
    </row>
    <row r="27" spans="1:20" x14ac:dyDescent="0.3">
      <c r="A27" s="20" t="s">
        <v>57</v>
      </c>
      <c r="B27" s="58">
        <f>$B$9</f>
        <v>12</v>
      </c>
      <c r="C27" s="59"/>
      <c r="D27" s="58">
        <f>$B$21</f>
        <v>13</v>
      </c>
      <c r="E27" s="60">
        <f>MROUND(((2*$B$19+$B$23)/3),1)</f>
        <v>20</v>
      </c>
      <c r="G27" s="54"/>
      <c r="H27" s="97"/>
      <c r="I27" s="112"/>
      <c r="J27" s="97"/>
      <c r="L27" s="78"/>
      <c r="M27" s="87"/>
      <c r="N27" s="87"/>
      <c r="O27" s="87"/>
      <c r="P27" s="87"/>
      <c r="Q27" s="87"/>
      <c r="T27" s="78"/>
    </row>
    <row r="28" spans="1:20" x14ac:dyDescent="0.3">
      <c r="A28" s="20" t="s">
        <v>36</v>
      </c>
      <c r="B28" s="58"/>
      <c r="C28" s="58"/>
      <c r="D28" s="58"/>
      <c r="E28" s="61"/>
      <c r="G28" s="54"/>
      <c r="I28" s="112"/>
      <c r="L28" s="78"/>
      <c r="M28" s="87"/>
      <c r="N28" s="87"/>
      <c r="O28" s="87"/>
      <c r="P28" s="87"/>
      <c r="Q28" s="87"/>
      <c r="T28" s="78"/>
    </row>
    <row r="29" spans="1:20" ht="15" thickBot="1" x14ac:dyDescent="0.35">
      <c r="A29" s="22" t="s">
        <v>37</v>
      </c>
      <c r="B29" s="5">
        <f>SUM(B27:B28)</f>
        <v>12</v>
      </c>
      <c r="C29" s="5">
        <f>SUM(C27:C28)</f>
        <v>0</v>
      </c>
      <c r="D29" s="5">
        <f>SUM(D27:D28)</f>
        <v>13</v>
      </c>
      <c r="E29" s="6">
        <f>SUM(E27:E28)</f>
        <v>20</v>
      </c>
      <c r="I29" s="97"/>
      <c r="L29" s="78"/>
      <c r="M29" s="87"/>
      <c r="N29" s="87"/>
      <c r="O29" s="87"/>
      <c r="P29" s="87"/>
      <c r="Q29" s="87"/>
      <c r="T29" s="78"/>
    </row>
    <row r="30" spans="1:20" x14ac:dyDescent="0.3">
      <c r="I30" s="96">
        <f>MROUND($I$9*0.6,1)</f>
        <v>6</v>
      </c>
      <c r="L30" s="78"/>
      <c r="M30" s="87"/>
      <c r="N30" s="87"/>
      <c r="O30" s="87"/>
      <c r="P30" s="87"/>
      <c r="Q30" s="87"/>
      <c r="T30" s="78"/>
    </row>
    <row r="31" spans="1:20" x14ac:dyDescent="0.3">
      <c r="I31" s="112"/>
      <c r="L31" s="78"/>
      <c r="M31" s="87"/>
      <c r="N31" s="87"/>
      <c r="O31" s="87"/>
      <c r="P31" s="87"/>
      <c r="Q31" s="87"/>
      <c r="T31" s="78"/>
    </row>
    <row r="32" spans="1:20" x14ac:dyDescent="0.3">
      <c r="A32" s="9" t="s">
        <v>38</v>
      </c>
      <c r="B32" s="121"/>
      <c r="C32" s="122"/>
      <c r="D32" s="123"/>
      <c r="I32" s="97"/>
    </row>
    <row r="33" spans="1:10" x14ac:dyDescent="0.3">
      <c r="B33" s="113"/>
      <c r="C33" s="102"/>
      <c r="D33" s="114"/>
      <c r="H33" s="96">
        <f>MROUND($I$9*0.45,1)</f>
        <v>5</v>
      </c>
      <c r="J33" s="96">
        <f>MROUND($I$9*0.45,1)</f>
        <v>5</v>
      </c>
    </row>
    <row r="34" spans="1:10" x14ac:dyDescent="0.3">
      <c r="B34" s="124"/>
      <c r="C34" s="125"/>
      <c r="D34" s="126"/>
      <c r="H34" s="97"/>
      <c r="J34" s="97"/>
    </row>
    <row r="35" spans="1:10" ht="15" x14ac:dyDescent="0.25">
      <c r="B35" s="54"/>
      <c r="C35" s="54"/>
      <c r="D35" s="54"/>
      <c r="H35" s="77"/>
      <c r="J35" s="77"/>
    </row>
    <row r="36" spans="1:10" x14ac:dyDescent="0.3">
      <c r="A36" s="9" t="s">
        <v>39</v>
      </c>
      <c r="B36" s="83"/>
      <c r="C36" s="1" t="s">
        <v>130</v>
      </c>
      <c r="H36" s="77"/>
      <c r="J36" s="77"/>
    </row>
    <row r="37" spans="1:10" x14ac:dyDescent="0.3">
      <c r="A37" s="33" t="s">
        <v>40</v>
      </c>
      <c r="C37" s="1" t="s">
        <v>128</v>
      </c>
      <c r="H37" s="77"/>
      <c r="J37" s="77"/>
    </row>
    <row r="38" spans="1:10" x14ac:dyDescent="0.3">
      <c r="A38" s="33" t="s">
        <v>41</v>
      </c>
      <c r="C38" s="1" t="s">
        <v>129</v>
      </c>
    </row>
    <row r="39" spans="1:10" ht="15" x14ac:dyDescent="0.25">
      <c r="H39" s="9" t="s">
        <v>71</v>
      </c>
      <c r="I39" s="53"/>
    </row>
    <row r="40" spans="1:10" x14ac:dyDescent="0.3">
      <c r="A40" s="120" t="s">
        <v>42</v>
      </c>
      <c r="B40" s="120"/>
      <c r="C40" s="121"/>
      <c r="D40" s="122"/>
      <c r="E40" s="123"/>
    </row>
    <row r="41" spans="1:10" x14ac:dyDescent="0.3">
      <c r="C41" s="124"/>
      <c r="D41" s="125"/>
      <c r="E41" s="126"/>
      <c r="H41" s="10" t="s">
        <v>55</v>
      </c>
      <c r="I41" s="62"/>
      <c r="J41" s="63"/>
    </row>
    <row r="42" spans="1:10" x14ac:dyDescent="0.3">
      <c r="H42" s="113"/>
      <c r="I42" s="102"/>
      <c r="J42" s="114"/>
    </row>
    <row r="43" spans="1:10" x14ac:dyDescent="0.3">
      <c r="A43" s="11" t="s">
        <v>43</v>
      </c>
      <c r="B43" s="85">
        <v>3</v>
      </c>
      <c r="C43" s="85" t="s">
        <v>132</v>
      </c>
      <c r="D43" s="91">
        <f>IF($B$43&lt;&gt;0,24/($B$43*2),0)</f>
        <v>4</v>
      </c>
      <c r="E43" s="85" t="s">
        <v>131</v>
      </c>
      <c r="H43" s="113"/>
      <c r="I43" s="102"/>
      <c r="J43" s="114"/>
    </row>
    <row r="44" spans="1:10" x14ac:dyDescent="0.3">
      <c r="A44" s="95" t="s">
        <v>45</v>
      </c>
      <c r="B44" s="86"/>
      <c r="C44" s="86" t="s">
        <v>44</v>
      </c>
      <c r="D44" s="91">
        <f>IF(B44&lt;&gt;0,(24/$B$44),0)</f>
        <v>0</v>
      </c>
      <c r="E44" s="91" t="s">
        <v>131</v>
      </c>
      <c r="H44" s="113"/>
      <c r="I44" s="102"/>
      <c r="J44" s="114"/>
    </row>
    <row r="45" spans="1:10" x14ac:dyDescent="0.3">
      <c r="A45" s="85"/>
      <c r="B45" s="85"/>
      <c r="C45" s="85"/>
      <c r="D45" s="85"/>
      <c r="E45" s="85"/>
      <c r="H45" s="113"/>
      <c r="I45" s="102"/>
      <c r="J45" s="114"/>
    </row>
    <row r="46" spans="1:10" x14ac:dyDescent="0.3">
      <c r="A46" s="4" t="s">
        <v>46</v>
      </c>
      <c r="B46" s="84"/>
      <c r="C46" s="4" t="s">
        <v>49</v>
      </c>
      <c r="D46" s="84"/>
      <c r="E46" s="4" t="s">
        <v>52</v>
      </c>
      <c r="H46" s="129" t="s">
        <v>56</v>
      </c>
      <c r="I46" s="130"/>
      <c r="J46" s="66"/>
    </row>
    <row r="47" spans="1:10" x14ac:dyDescent="0.3">
      <c r="A47" s="9" t="s">
        <v>47</v>
      </c>
      <c r="C47" s="9" t="s">
        <v>50</v>
      </c>
      <c r="E47" s="9" t="s">
        <v>53</v>
      </c>
    </row>
    <row r="48" spans="1:10" x14ac:dyDescent="0.3">
      <c r="A48" s="9" t="s">
        <v>48</v>
      </c>
      <c r="C48" s="9" t="s">
        <v>51</v>
      </c>
      <c r="E48" s="9" t="s">
        <v>54</v>
      </c>
    </row>
    <row r="50" spans="1:7" ht="15" thickBot="1" x14ac:dyDescent="0.35"/>
    <row r="51" spans="1:7" x14ac:dyDescent="0.3">
      <c r="A51" s="67"/>
      <c r="B51" s="68"/>
      <c r="C51" s="68"/>
      <c r="D51" s="3" t="s">
        <v>70</v>
      </c>
      <c r="E51" s="68"/>
      <c r="F51" s="68"/>
      <c r="G51" s="69"/>
    </row>
    <row r="52" spans="1:7" x14ac:dyDescent="0.3">
      <c r="A52" s="12" t="s">
        <v>58</v>
      </c>
      <c r="B52" s="13" t="s">
        <v>59</v>
      </c>
      <c r="C52" s="13" t="s">
        <v>60</v>
      </c>
      <c r="D52" s="13" t="s">
        <v>61</v>
      </c>
      <c r="E52" s="13" t="s">
        <v>62</v>
      </c>
      <c r="F52" s="13" t="s">
        <v>63</v>
      </c>
      <c r="G52" s="14" t="s">
        <v>64</v>
      </c>
    </row>
    <row r="53" spans="1:7" x14ac:dyDescent="0.3">
      <c r="A53" s="15" t="s">
        <v>65</v>
      </c>
      <c r="B53" s="16" t="s">
        <v>66</v>
      </c>
      <c r="C53" s="16"/>
      <c r="D53" s="16" t="s">
        <v>67</v>
      </c>
      <c r="E53" s="16"/>
      <c r="F53" s="16" t="s">
        <v>68</v>
      </c>
      <c r="G53" s="17" t="s">
        <v>69</v>
      </c>
    </row>
    <row r="54" spans="1:7" x14ac:dyDescent="0.3">
      <c r="A54" s="100"/>
      <c r="B54" s="102"/>
      <c r="C54" s="102"/>
      <c r="D54" s="102"/>
      <c r="E54" s="102"/>
      <c r="F54" s="102"/>
      <c r="G54" s="98"/>
    </row>
    <row r="55" spans="1:7" x14ac:dyDescent="0.3">
      <c r="A55" s="100"/>
      <c r="B55" s="102"/>
      <c r="C55" s="102"/>
      <c r="D55" s="102"/>
      <c r="E55" s="102"/>
      <c r="F55" s="102"/>
      <c r="G55" s="98"/>
    </row>
    <row r="56" spans="1:7" x14ac:dyDescent="0.3">
      <c r="A56" s="100"/>
      <c r="B56" s="102"/>
      <c r="C56" s="102"/>
      <c r="D56" s="102"/>
      <c r="E56" s="102"/>
      <c r="F56" s="102"/>
      <c r="G56" s="98"/>
    </row>
    <row r="57" spans="1:7" x14ac:dyDescent="0.3">
      <c r="A57" s="100"/>
      <c r="B57" s="102"/>
      <c r="C57" s="102"/>
      <c r="D57" s="102"/>
      <c r="E57" s="102"/>
      <c r="F57" s="102"/>
      <c r="G57" s="98"/>
    </row>
    <row r="58" spans="1:7" ht="15" thickBot="1" x14ac:dyDescent="0.35">
      <c r="A58" s="101"/>
      <c r="B58" s="103"/>
      <c r="C58" s="103"/>
      <c r="D58" s="103"/>
      <c r="E58" s="103"/>
      <c r="F58" s="103"/>
      <c r="G58" s="99"/>
    </row>
    <row r="60" spans="1:7" x14ac:dyDescent="0.3">
      <c r="A60" s="9" t="s">
        <v>72</v>
      </c>
    </row>
    <row r="61" spans="1:7" x14ac:dyDescent="0.3">
      <c r="A61" s="70"/>
      <c r="B61" s="70"/>
      <c r="C61" s="70"/>
      <c r="D61" s="70"/>
      <c r="E61" s="70"/>
      <c r="F61" s="70"/>
      <c r="G61" s="70"/>
    </row>
    <row r="62" spans="1:7" x14ac:dyDescent="0.3">
      <c r="A62" s="70"/>
      <c r="B62" s="70"/>
      <c r="C62" s="70"/>
      <c r="D62" s="70"/>
      <c r="E62" s="70"/>
      <c r="F62" s="70"/>
      <c r="G62" s="70"/>
    </row>
    <row r="63" spans="1:7" x14ac:dyDescent="0.3">
      <c r="A63" s="70"/>
      <c r="B63" s="70"/>
      <c r="C63" s="70"/>
      <c r="D63" s="70"/>
      <c r="E63" s="70"/>
      <c r="F63" s="70"/>
      <c r="G63" s="70"/>
    </row>
    <row r="64" spans="1:7" x14ac:dyDescent="0.3">
      <c r="A64" s="70"/>
      <c r="B64" s="70"/>
      <c r="C64" s="70"/>
      <c r="D64" s="70"/>
      <c r="E64" s="70"/>
      <c r="F64" s="70"/>
      <c r="G64" s="70"/>
    </row>
    <row r="65" spans="1:7" x14ac:dyDescent="0.3">
      <c r="A65" s="70"/>
      <c r="B65" s="70"/>
      <c r="C65" s="70"/>
      <c r="D65" s="70"/>
      <c r="E65" s="70"/>
      <c r="F65" s="70"/>
      <c r="G65" s="70"/>
    </row>
    <row r="66" spans="1:7" x14ac:dyDescent="0.3">
      <c r="A66" s="70"/>
      <c r="B66" s="70"/>
      <c r="C66" s="70"/>
      <c r="D66" s="70"/>
      <c r="E66" s="70"/>
      <c r="F66" s="70"/>
      <c r="G66" s="70"/>
    </row>
    <row r="67" spans="1:7" x14ac:dyDescent="0.3">
      <c r="A67" s="70"/>
      <c r="B67" s="70"/>
      <c r="C67" s="70"/>
      <c r="D67" s="70"/>
      <c r="E67" s="70"/>
      <c r="F67" s="70"/>
      <c r="G67" s="70"/>
    </row>
    <row r="68" spans="1:7" x14ac:dyDescent="0.3">
      <c r="A68" s="70"/>
      <c r="B68" s="70"/>
      <c r="C68" s="70"/>
      <c r="D68" s="70"/>
      <c r="E68" s="70"/>
      <c r="F68" s="70"/>
      <c r="G68" s="70"/>
    </row>
    <row r="69" spans="1:7" x14ac:dyDescent="0.3">
      <c r="A69" s="70"/>
      <c r="B69" s="70"/>
      <c r="C69" s="70"/>
      <c r="D69" s="70"/>
      <c r="E69" s="70"/>
      <c r="F69" s="70"/>
      <c r="G69" s="70"/>
    </row>
    <row r="70" spans="1:7" x14ac:dyDescent="0.3">
      <c r="A70" s="70"/>
      <c r="B70" s="70"/>
      <c r="C70" s="70"/>
      <c r="D70" s="70"/>
      <c r="E70" s="70"/>
      <c r="F70" s="70"/>
      <c r="G70" s="70"/>
    </row>
    <row r="71" spans="1:7" x14ac:dyDescent="0.3">
      <c r="A71" s="70"/>
      <c r="B71" s="70"/>
      <c r="C71" s="70"/>
      <c r="D71" s="70"/>
      <c r="E71" s="70"/>
      <c r="F71" s="70"/>
      <c r="G71" s="70"/>
    </row>
    <row r="72" spans="1:7" ht="15.75" customHeight="1" x14ac:dyDescent="0.3"/>
    <row r="74" spans="1:7" x14ac:dyDescent="0.3">
      <c r="A74" s="9" t="s">
        <v>73</v>
      </c>
    </row>
    <row r="75" spans="1:7" x14ac:dyDescent="0.3">
      <c r="A75" s="10"/>
      <c r="B75" s="62" t="s">
        <v>94</v>
      </c>
      <c r="C75" s="62"/>
      <c r="D75" s="62" t="s">
        <v>94</v>
      </c>
      <c r="E75" s="62"/>
      <c r="F75" s="71" t="s">
        <v>94</v>
      </c>
    </row>
    <row r="76" spans="1:7" x14ac:dyDescent="0.3">
      <c r="A76" s="72" t="s">
        <v>74</v>
      </c>
      <c r="B76" s="54"/>
      <c r="C76" s="54" t="s">
        <v>81</v>
      </c>
      <c r="D76" s="54"/>
      <c r="E76" s="54" t="s">
        <v>88</v>
      </c>
      <c r="F76" s="73"/>
    </row>
    <row r="77" spans="1:7" x14ac:dyDescent="0.3">
      <c r="A77" s="72" t="s">
        <v>75</v>
      </c>
      <c r="B77" s="54"/>
      <c r="C77" s="54" t="s">
        <v>82</v>
      </c>
      <c r="D77" s="54"/>
      <c r="E77" s="54" t="s">
        <v>89</v>
      </c>
      <c r="F77" s="73"/>
    </row>
    <row r="78" spans="1:7" x14ac:dyDescent="0.3">
      <c r="A78" s="72" t="s">
        <v>76</v>
      </c>
      <c r="B78" s="54"/>
      <c r="C78" s="54" t="s">
        <v>83</v>
      </c>
      <c r="D78" s="54"/>
      <c r="E78" s="54" t="s">
        <v>90</v>
      </c>
      <c r="F78" s="73"/>
    </row>
    <row r="79" spans="1:7" x14ac:dyDescent="0.3">
      <c r="A79" s="72" t="s">
        <v>77</v>
      </c>
      <c r="B79" s="54"/>
      <c r="C79" s="54" t="s">
        <v>84</v>
      </c>
      <c r="D79" s="54"/>
      <c r="E79" s="54" t="s">
        <v>91</v>
      </c>
      <c r="F79" s="73"/>
    </row>
    <row r="80" spans="1:7" x14ac:dyDescent="0.3">
      <c r="A80" s="72" t="s">
        <v>80</v>
      </c>
      <c r="B80" s="54"/>
      <c r="C80" s="54" t="s">
        <v>85</v>
      </c>
      <c r="D80" s="54"/>
      <c r="E80" s="54" t="s">
        <v>92</v>
      </c>
      <c r="F80" s="73"/>
    </row>
    <row r="81" spans="1:7" x14ac:dyDescent="0.3">
      <c r="A81" s="72" t="s">
        <v>78</v>
      </c>
      <c r="B81" s="54"/>
      <c r="C81" s="54" t="s">
        <v>86</v>
      </c>
      <c r="D81" s="54"/>
      <c r="E81" s="54" t="s">
        <v>93</v>
      </c>
      <c r="F81" s="73"/>
    </row>
    <row r="82" spans="1:7" x14ac:dyDescent="0.3">
      <c r="A82" s="64" t="s">
        <v>79</v>
      </c>
      <c r="B82" s="65"/>
      <c r="C82" s="65" t="s">
        <v>87</v>
      </c>
      <c r="D82" s="65"/>
      <c r="E82" s="65"/>
      <c r="F82" s="74"/>
    </row>
    <row r="85" spans="1:7" x14ac:dyDescent="0.3">
      <c r="A85" s="9" t="s">
        <v>95</v>
      </c>
      <c r="E85" s="9" t="s">
        <v>98</v>
      </c>
    </row>
    <row r="86" spans="1:7" ht="15" thickBot="1" x14ac:dyDescent="0.35">
      <c r="A86" s="111" t="s">
        <v>2</v>
      </c>
      <c r="B86" s="111"/>
      <c r="C86" s="75" t="s">
        <v>94</v>
      </c>
      <c r="D86" s="9"/>
      <c r="E86" s="27" t="s">
        <v>2</v>
      </c>
      <c r="F86" s="27" t="s">
        <v>96</v>
      </c>
      <c r="G86" s="28" t="s">
        <v>97</v>
      </c>
    </row>
    <row r="87" spans="1:7" ht="15" thickBot="1" x14ac:dyDescent="0.35">
      <c r="A87" s="110"/>
      <c r="B87" s="110"/>
      <c r="C87" s="76"/>
      <c r="E87" s="38"/>
      <c r="F87" s="38"/>
      <c r="G87" s="40"/>
    </row>
    <row r="88" spans="1:7" ht="15" thickBot="1" x14ac:dyDescent="0.35">
      <c r="A88" s="111"/>
      <c r="B88" s="111"/>
      <c r="C88" s="76"/>
      <c r="E88" s="38"/>
      <c r="F88" s="38"/>
      <c r="G88" s="40"/>
    </row>
    <row r="89" spans="1:7" ht="15" thickBot="1" x14ac:dyDescent="0.35">
      <c r="A89" s="111"/>
      <c r="B89" s="111"/>
      <c r="C89" s="76"/>
      <c r="E89" s="38"/>
      <c r="F89" s="39"/>
      <c r="G89" s="40"/>
    </row>
    <row r="90" spans="1:7" ht="15" thickBot="1" x14ac:dyDescent="0.35">
      <c r="A90" s="111"/>
      <c r="B90" s="111"/>
      <c r="C90" s="76"/>
      <c r="E90" s="38"/>
      <c r="F90" s="39"/>
      <c r="G90" s="40"/>
    </row>
    <row r="91" spans="1:7" ht="15" thickBot="1" x14ac:dyDescent="0.35">
      <c r="A91" s="111"/>
      <c r="B91" s="111"/>
      <c r="C91" s="76"/>
      <c r="E91" s="38"/>
      <c r="F91" s="39"/>
      <c r="G91" s="40"/>
    </row>
    <row r="92" spans="1:7" ht="15" thickBot="1" x14ac:dyDescent="0.35">
      <c r="A92" s="111"/>
      <c r="B92" s="111"/>
      <c r="C92" s="76"/>
      <c r="E92" s="38"/>
      <c r="F92" s="39"/>
      <c r="G92" s="40"/>
    </row>
    <row r="93" spans="1:7" ht="15" thickBot="1" x14ac:dyDescent="0.35">
      <c r="A93" s="111"/>
      <c r="B93" s="111"/>
      <c r="C93" s="76"/>
    </row>
    <row r="94" spans="1:7" ht="15" thickBot="1" x14ac:dyDescent="0.35"/>
    <row r="95" spans="1:7" ht="15" thickBot="1" x14ac:dyDescent="0.35">
      <c r="A95" s="127" t="s">
        <v>126</v>
      </c>
      <c r="B95" s="128"/>
      <c r="C95" s="90">
        <f>VLOOKUP($B$19,Modifier!I4:N26,6)</f>
        <v>14</v>
      </c>
    </row>
  </sheetData>
  <mergeCells count="32">
    <mergeCell ref="A95:B95"/>
    <mergeCell ref="A93:B93"/>
    <mergeCell ref="H46:I46"/>
    <mergeCell ref="A88:B88"/>
    <mergeCell ref="A89:B89"/>
    <mergeCell ref="A90:B90"/>
    <mergeCell ref="A91:B91"/>
    <mergeCell ref="A92:B92"/>
    <mergeCell ref="F1:I1"/>
    <mergeCell ref="H15:H16"/>
    <mergeCell ref="H17:H20"/>
    <mergeCell ref="A87:B87"/>
    <mergeCell ref="A86:B86"/>
    <mergeCell ref="H33:H34"/>
    <mergeCell ref="I26:I29"/>
    <mergeCell ref="I30:I32"/>
    <mergeCell ref="H42:J45"/>
    <mergeCell ref="I15:J20"/>
    <mergeCell ref="A40:B40"/>
    <mergeCell ref="C40:E41"/>
    <mergeCell ref="J26:J27"/>
    <mergeCell ref="B32:D34"/>
    <mergeCell ref="I23:I25"/>
    <mergeCell ref="H26:H27"/>
    <mergeCell ref="J33:J34"/>
    <mergeCell ref="G54:G58"/>
    <mergeCell ref="A54:A58"/>
    <mergeCell ref="B54:B58"/>
    <mergeCell ref="C54:C58"/>
    <mergeCell ref="D54:D58"/>
    <mergeCell ref="E54:E58"/>
    <mergeCell ref="F54:F58"/>
  </mergeCells>
  <pageMargins left="0.7" right="0.7" top="0.75" bottom="0.75" header="0.3" footer="0.3"/>
  <pageSetup scale="62" fitToHeight="0" orientation="portrait" r:id="rId1"/>
  <rowBreaks count="1" manualBreakCount="1">
    <brk id="7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zoomScaleNormal="100" workbookViewId="0">
      <selection activeCell="F24" sqref="F24"/>
    </sheetView>
  </sheetViews>
  <sheetFormatPr defaultColWidth="9.109375" defaultRowHeight="14.4" x14ac:dyDescent="0.3"/>
  <cols>
    <col min="1" max="1" width="53" style="33" customWidth="1"/>
    <col min="2" max="16384" width="9.109375" style="33"/>
  </cols>
  <sheetData>
    <row r="1" spans="1:7" ht="15" x14ac:dyDescent="0.25">
      <c r="A1" s="9" t="s">
        <v>109</v>
      </c>
      <c r="B1" s="31"/>
      <c r="C1" s="31"/>
      <c r="D1" s="31"/>
      <c r="E1" s="31"/>
      <c r="F1" s="31"/>
      <c r="G1" s="32"/>
    </row>
    <row r="2" spans="1:7" ht="15.75" thickBot="1" x14ac:dyDescent="0.3">
      <c r="A2" s="34" t="s">
        <v>2</v>
      </c>
      <c r="B2" s="35" t="s">
        <v>100</v>
      </c>
      <c r="C2" s="35" t="s">
        <v>104</v>
      </c>
      <c r="D2" s="35" t="s">
        <v>101</v>
      </c>
      <c r="E2" s="35" t="s">
        <v>103</v>
      </c>
      <c r="F2" s="36" t="s">
        <v>94</v>
      </c>
      <c r="G2" s="37"/>
    </row>
    <row r="3" spans="1:7" ht="15.75" thickBot="1" x14ac:dyDescent="0.3">
      <c r="A3" s="34"/>
      <c r="B3" s="35"/>
      <c r="C3" s="35"/>
      <c r="D3" s="35"/>
      <c r="E3" s="35"/>
      <c r="F3" s="36"/>
      <c r="G3" s="37"/>
    </row>
    <row r="4" spans="1:7" ht="15.75" thickBot="1" x14ac:dyDescent="0.3">
      <c r="A4" s="34"/>
      <c r="B4" s="35"/>
      <c r="C4" s="35"/>
      <c r="D4" s="35"/>
      <c r="E4" s="35"/>
      <c r="F4" s="36"/>
      <c r="G4" s="37"/>
    </row>
    <row r="5" spans="1:7" ht="15.75" thickBot="1" x14ac:dyDescent="0.3">
      <c r="A5" s="34"/>
      <c r="B5" s="35"/>
      <c r="C5" s="35"/>
      <c r="D5" s="35"/>
      <c r="E5" s="35"/>
      <c r="F5" s="36"/>
      <c r="G5" s="37"/>
    </row>
    <row r="6" spans="1:7" ht="15.75" thickBot="1" x14ac:dyDescent="0.3">
      <c r="A6" s="34"/>
      <c r="B6" s="35"/>
      <c r="C6" s="35"/>
      <c r="D6" s="35"/>
      <c r="E6" s="35"/>
      <c r="F6" s="36"/>
      <c r="G6" s="37"/>
    </row>
    <row r="7" spans="1:7" ht="15.75" thickBot="1" x14ac:dyDescent="0.3">
      <c r="A7" s="34"/>
      <c r="B7" s="35"/>
      <c r="C7" s="35"/>
      <c r="D7" s="35"/>
      <c r="E7" s="35"/>
      <c r="F7" s="36"/>
      <c r="G7" s="37"/>
    </row>
    <row r="8" spans="1:7" ht="15.75" thickBot="1" x14ac:dyDescent="0.3">
      <c r="A8" s="34"/>
      <c r="B8" s="35"/>
      <c r="C8" s="35"/>
      <c r="D8" s="35"/>
      <c r="E8" s="35"/>
      <c r="F8" s="36"/>
      <c r="G8" s="37"/>
    </row>
    <row r="9" spans="1:7" ht="15.75" thickBot="1" x14ac:dyDescent="0.3">
      <c r="A9" s="34"/>
      <c r="B9" s="35"/>
      <c r="C9" s="35"/>
      <c r="D9" s="35"/>
      <c r="E9" s="35"/>
      <c r="F9" s="36"/>
      <c r="G9" s="37"/>
    </row>
    <row r="10" spans="1:7" ht="15.75" thickBot="1" x14ac:dyDescent="0.3">
      <c r="A10" s="34"/>
      <c r="B10" s="35"/>
      <c r="C10" s="35"/>
      <c r="D10" s="35"/>
      <c r="E10" s="35"/>
      <c r="F10" s="36"/>
      <c r="G10" s="37"/>
    </row>
    <row r="11" spans="1:7" ht="15.75" thickBot="1" x14ac:dyDescent="0.3">
      <c r="A11" s="34"/>
      <c r="B11" s="35"/>
      <c r="C11" s="35"/>
      <c r="D11" s="35"/>
      <c r="E11" s="35"/>
      <c r="F11" s="36"/>
      <c r="G11" s="37"/>
    </row>
    <row r="12" spans="1:7" ht="15.75" thickBot="1" x14ac:dyDescent="0.3">
      <c r="A12" s="34"/>
      <c r="B12" s="35"/>
      <c r="C12" s="35"/>
      <c r="D12" s="35"/>
      <c r="E12" s="35"/>
      <c r="F12" s="36"/>
      <c r="G12" s="37"/>
    </row>
    <row r="13" spans="1:7" ht="15.75" thickBot="1" x14ac:dyDescent="0.3">
      <c r="A13" s="34"/>
      <c r="B13" s="35"/>
      <c r="C13" s="35"/>
      <c r="D13" s="35"/>
      <c r="E13" s="35"/>
      <c r="F13" s="36"/>
      <c r="G13" s="37"/>
    </row>
    <row r="14" spans="1:7" ht="15.75" thickBot="1" x14ac:dyDescent="0.3">
      <c r="A14" s="34"/>
      <c r="B14" s="35"/>
      <c r="C14" s="35"/>
      <c r="D14" s="35"/>
      <c r="E14" s="35"/>
      <c r="F14" s="36"/>
      <c r="G14" s="37"/>
    </row>
    <row r="15" spans="1:7" ht="15.75" thickBot="1" x14ac:dyDescent="0.3">
      <c r="A15" s="34"/>
      <c r="B15" s="35"/>
      <c r="C15" s="35"/>
      <c r="D15" s="35"/>
      <c r="E15" s="35"/>
      <c r="F15" s="36"/>
      <c r="G15" s="37"/>
    </row>
    <row r="16" spans="1:7" ht="15.75" thickBot="1" x14ac:dyDescent="0.3">
      <c r="A16" s="34"/>
      <c r="B16" s="35"/>
      <c r="C16" s="35"/>
      <c r="D16" s="35"/>
      <c r="E16" s="35"/>
      <c r="F16" s="36"/>
      <c r="G16" s="37"/>
    </row>
    <row r="17" spans="1:7" ht="15.75" thickBot="1" x14ac:dyDescent="0.3">
      <c r="A17" s="34"/>
      <c r="B17" s="35"/>
      <c r="C17" s="35"/>
      <c r="D17" s="35"/>
      <c r="E17" s="35"/>
      <c r="F17" s="36"/>
      <c r="G17" s="37"/>
    </row>
    <row r="18" spans="1:7" ht="15.75" thickBot="1" x14ac:dyDescent="0.3">
      <c r="A18" s="34"/>
      <c r="B18" s="35"/>
      <c r="C18" s="35"/>
      <c r="D18" s="35"/>
      <c r="E18" s="35"/>
      <c r="F18" s="36"/>
      <c r="G18" s="37"/>
    </row>
    <row r="19" spans="1:7" ht="15.75" thickBot="1" x14ac:dyDescent="0.3">
      <c r="A19" s="34"/>
      <c r="B19" s="35"/>
      <c r="C19" s="35"/>
      <c r="D19" s="35"/>
      <c r="E19" s="35"/>
      <c r="F19" s="36"/>
      <c r="G19" s="37"/>
    </row>
    <row r="20" spans="1:7" ht="15.75" thickBot="1" x14ac:dyDescent="0.3">
      <c r="A20" s="34"/>
      <c r="B20" s="35"/>
      <c r="C20" s="35"/>
      <c r="D20" s="35"/>
      <c r="E20" s="35"/>
      <c r="F20" s="36"/>
      <c r="G20" s="37"/>
    </row>
    <row r="21" spans="1:7" ht="15.75" thickBot="1" x14ac:dyDescent="0.3">
      <c r="A21" s="34"/>
      <c r="B21" s="35"/>
      <c r="C21" s="35"/>
      <c r="D21" s="35"/>
      <c r="E21" s="35"/>
      <c r="F21" s="36"/>
      <c r="G21" s="37"/>
    </row>
    <row r="22" spans="1:7" ht="15.75" thickBot="1" x14ac:dyDescent="0.3">
      <c r="A22" s="34"/>
      <c r="B22" s="35"/>
      <c r="C22" s="35"/>
      <c r="D22" s="35"/>
      <c r="E22" s="35"/>
      <c r="F22" s="36"/>
      <c r="G22" s="37"/>
    </row>
    <row r="23" spans="1:7" ht="15.75" thickBot="1" x14ac:dyDescent="0.3">
      <c r="A23" s="34"/>
      <c r="B23" s="35"/>
      <c r="C23" s="35"/>
      <c r="D23" s="35"/>
      <c r="E23" s="35"/>
      <c r="F23" s="36"/>
      <c r="G23" s="37"/>
    </row>
    <row r="24" spans="1:7" ht="15.75" thickBot="1" x14ac:dyDescent="0.3">
      <c r="A24" s="34"/>
      <c r="B24" s="35"/>
      <c r="C24" s="35"/>
      <c r="D24" s="35"/>
      <c r="E24" s="35"/>
      <c r="F24" s="36"/>
      <c r="G24" s="37"/>
    </row>
    <row r="25" spans="1:7" ht="17.25" thickBot="1" x14ac:dyDescent="0.3">
      <c r="A25" s="38"/>
      <c r="B25" s="39"/>
      <c r="C25" s="39"/>
      <c r="D25" s="39"/>
      <c r="E25" s="39"/>
      <c r="F25" s="40"/>
      <c r="G25" s="41"/>
    </row>
    <row r="26" spans="1:7" ht="17.25" thickBot="1" x14ac:dyDescent="0.3">
      <c r="A26" s="38"/>
      <c r="B26" s="39"/>
      <c r="C26" s="39"/>
      <c r="D26" s="39"/>
      <c r="E26" s="39"/>
      <c r="F26" s="40"/>
      <c r="G26" s="41"/>
    </row>
    <row r="27" spans="1:7" ht="17.25" thickBot="1" x14ac:dyDescent="0.3">
      <c r="A27" s="38"/>
      <c r="B27" s="39"/>
      <c r="C27" s="39"/>
      <c r="D27" s="39"/>
      <c r="E27" s="39"/>
      <c r="F27" s="40"/>
      <c r="G27" s="41"/>
    </row>
    <row r="28" spans="1:7" ht="17.25" thickBot="1" x14ac:dyDescent="0.3">
      <c r="A28" s="38"/>
      <c r="B28" s="39"/>
      <c r="C28" s="39"/>
      <c r="D28" s="39"/>
      <c r="E28" s="39"/>
      <c r="F28" s="40"/>
      <c r="G28" s="41"/>
    </row>
    <row r="29" spans="1:7" ht="17.25" thickBot="1" x14ac:dyDescent="0.3">
      <c r="A29" s="38"/>
      <c r="B29" s="39"/>
      <c r="C29" s="39"/>
      <c r="D29" s="39"/>
      <c r="E29" s="39"/>
      <c r="F29" s="40"/>
      <c r="G29" s="41"/>
    </row>
    <row r="30" spans="1:7" ht="17.25" thickBot="1" x14ac:dyDescent="0.3">
      <c r="A30" s="38"/>
      <c r="B30" s="39"/>
      <c r="C30" s="39"/>
      <c r="D30" s="39"/>
      <c r="E30" s="39"/>
      <c r="F30" s="40"/>
      <c r="G30" s="41"/>
    </row>
    <row r="31" spans="1:7" ht="17.25" thickBot="1" x14ac:dyDescent="0.3">
      <c r="A31" s="38"/>
      <c r="B31" s="39"/>
      <c r="C31" s="39"/>
      <c r="D31" s="39"/>
      <c r="E31" s="39"/>
      <c r="F31" s="40"/>
      <c r="G31" s="41"/>
    </row>
    <row r="32" spans="1:7" ht="17.25" thickBot="1" x14ac:dyDescent="0.3">
      <c r="A32" s="38"/>
      <c r="B32" s="39"/>
      <c r="C32" s="39"/>
      <c r="D32" s="39"/>
      <c r="E32" s="39"/>
      <c r="F32" s="40"/>
      <c r="G32" s="41"/>
    </row>
    <row r="33" spans="1:7" ht="17.25" thickBot="1" x14ac:dyDescent="0.3">
      <c r="A33" s="38"/>
      <c r="B33" s="39"/>
      <c r="C33" s="39"/>
      <c r="D33" s="39"/>
      <c r="E33" s="39"/>
      <c r="F33" s="40"/>
      <c r="G33" s="41"/>
    </row>
    <row r="34" spans="1:7" ht="17.25" thickBot="1" x14ac:dyDescent="0.3">
      <c r="A34" s="38"/>
      <c r="B34" s="39"/>
      <c r="C34" s="39"/>
      <c r="D34" s="39"/>
      <c r="E34" s="39"/>
      <c r="F34" s="40"/>
      <c r="G34" s="41"/>
    </row>
    <row r="35" spans="1:7" ht="17.25" thickBot="1" x14ac:dyDescent="0.3">
      <c r="A35" s="38"/>
      <c r="B35" s="39"/>
      <c r="C35" s="39"/>
      <c r="D35" s="39"/>
      <c r="E35" s="39"/>
      <c r="F35" s="40"/>
      <c r="G35" s="41"/>
    </row>
  </sheetData>
  <pageMargins left="0.7" right="0.7" top="0.75" bottom="0.75" header="0.3" footer="0.3"/>
  <pageSetup scale="9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9"/>
  <sheetViews>
    <sheetView topLeftCell="A16" zoomScaleNormal="100" workbookViewId="0">
      <selection activeCell="A49" sqref="A49"/>
    </sheetView>
  </sheetViews>
  <sheetFormatPr defaultColWidth="35.44140625" defaultRowHeight="14.4" x14ac:dyDescent="0.3"/>
  <cols>
    <col min="1" max="1" width="43.33203125" style="33" customWidth="1"/>
    <col min="2" max="6" width="11.88671875" style="33" customWidth="1"/>
    <col min="7" max="16384" width="35.44140625" style="33"/>
  </cols>
  <sheetData>
    <row r="1" spans="1:6" ht="15" x14ac:dyDescent="0.25">
      <c r="A1" s="9" t="s">
        <v>99</v>
      </c>
      <c r="B1" s="31"/>
      <c r="C1" s="31"/>
      <c r="D1" s="31"/>
      <c r="E1" s="31"/>
      <c r="F1" s="42"/>
    </row>
    <row r="2" spans="1:6" ht="15.75" thickBot="1" x14ac:dyDescent="0.3">
      <c r="A2" s="34" t="s">
        <v>2</v>
      </c>
      <c r="B2" s="35" t="s">
        <v>105</v>
      </c>
      <c r="C2" s="35" t="s">
        <v>106</v>
      </c>
      <c r="D2" s="35" t="s">
        <v>107</v>
      </c>
      <c r="E2" s="35" t="s">
        <v>102</v>
      </c>
      <c r="F2" s="36" t="s">
        <v>94</v>
      </c>
    </row>
    <row r="3" spans="1:6" ht="15.75" thickBot="1" x14ac:dyDescent="0.3">
      <c r="A3" s="38"/>
      <c r="B3" s="39"/>
      <c r="C3" s="39"/>
      <c r="D3" s="39"/>
      <c r="E3" s="39"/>
      <c r="F3" s="40"/>
    </row>
    <row r="4" spans="1:6" ht="15.75" thickBot="1" x14ac:dyDescent="0.3">
      <c r="A4" s="38"/>
      <c r="B4" s="39"/>
      <c r="C4" s="39"/>
      <c r="D4" s="39"/>
      <c r="E4" s="39"/>
      <c r="F4" s="40"/>
    </row>
    <row r="5" spans="1:6" ht="15.75" thickBot="1" x14ac:dyDescent="0.3">
      <c r="A5" s="38"/>
      <c r="B5" s="39"/>
      <c r="C5" s="39"/>
      <c r="D5" s="39"/>
      <c r="E5" s="39"/>
      <c r="F5" s="40"/>
    </row>
    <row r="6" spans="1:6" ht="15.75" thickBot="1" x14ac:dyDescent="0.3">
      <c r="A6" s="38"/>
      <c r="B6" s="39"/>
      <c r="C6" s="39"/>
      <c r="D6" s="39"/>
      <c r="E6" s="39"/>
      <c r="F6" s="40"/>
    </row>
    <row r="7" spans="1:6" ht="15.75" thickBot="1" x14ac:dyDescent="0.3">
      <c r="A7" s="38"/>
      <c r="B7" s="39"/>
      <c r="C7" s="39"/>
      <c r="D7" s="39"/>
      <c r="E7" s="39"/>
      <c r="F7" s="40"/>
    </row>
    <row r="8" spans="1:6" ht="15.75" thickBot="1" x14ac:dyDescent="0.3">
      <c r="A8" s="38"/>
      <c r="B8" s="39"/>
      <c r="C8" s="39"/>
      <c r="D8" s="39"/>
      <c r="E8" s="39"/>
      <c r="F8" s="40"/>
    </row>
    <row r="9" spans="1:6" ht="15.75" thickBot="1" x14ac:dyDescent="0.3">
      <c r="A9" s="38"/>
      <c r="B9" s="39"/>
      <c r="C9" s="39"/>
      <c r="D9" s="39"/>
      <c r="E9" s="39"/>
      <c r="F9" s="40"/>
    </row>
    <row r="10" spans="1:6" ht="15.75" thickBot="1" x14ac:dyDescent="0.3">
      <c r="A10" s="38"/>
      <c r="B10" s="39"/>
      <c r="C10" s="39"/>
      <c r="D10" s="39"/>
      <c r="E10" s="39"/>
      <c r="F10" s="40"/>
    </row>
    <row r="11" spans="1:6" ht="15.75" thickBot="1" x14ac:dyDescent="0.3">
      <c r="A11" s="38"/>
      <c r="B11" s="39"/>
      <c r="C11" s="39"/>
      <c r="D11" s="39"/>
      <c r="E11" s="39"/>
      <c r="F11" s="40"/>
    </row>
    <row r="12" spans="1:6" ht="15.75" thickBot="1" x14ac:dyDescent="0.3">
      <c r="A12" s="38"/>
      <c r="B12" s="39"/>
      <c r="C12" s="39"/>
      <c r="D12" s="39"/>
      <c r="E12" s="39"/>
      <c r="F12" s="40"/>
    </row>
    <row r="13" spans="1:6" ht="15.75" thickBot="1" x14ac:dyDescent="0.3">
      <c r="A13" s="38"/>
      <c r="B13" s="39"/>
      <c r="C13" s="39"/>
      <c r="D13" s="39"/>
      <c r="E13" s="39"/>
      <c r="F13" s="40"/>
    </row>
    <row r="14" spans="1:6" ht="15.75" thickBot="1" x14ac:dyDescent="0.3">
      <c r="A14" s="38"/>
      <c r="B14" s="39"/>
      <c r="C14" s="39"/>
      <c r="D14" s="39"/>
      <c r="E14" s="39"/>
      <c r="F14" s="40"/>
    </row>
    <row r="15" spans="1:6" ht="15.75" thickBot="1" x14ac:dyDescent="0.3">
      <c r="A15" s="38"/>
      <c r="B15" s="39"/>
      <c r="C15" s="39"/>
      <c r="D15" s="39"/>
      <c r="E15" s="39"/>
      <c r="F15" s="40"/>
    </row>
    <row r="16" spans="1:6" ht="15.75" thickBot="1" x14ac:dyDescent="0.3">
      <c r="A16" s="38"/>
      <c r="B16" s="39"/>
      <c r="C16" s="39"/>
      <c r="D16" s="39"/>
      <c r="E16" s="39"/>
      <c r="F16" s="40"/>
    </row>
    <row r="17" spans="1:6" ht="15.75" thickBot="1" x14ac:dyDescent="0.3">
      <c r="A17" s="38"/>
      <c r="B17" s="39"/>
      <c r="C17" s="39"/>
      <c r="D17" s="39"/>
      <c r="E17" s="39"/>
      <c r="F17" s="40"/>
    </row>
    <row r="18" spans="1:6" ht="15.75" thickBot="1" x14ac:dyDescent="0.3">
      <c r="A18" s="38"/>
      <c r="B18" s="39"/>
      <c r="C18" s="39"/>
      <c r="D18" s="39"/>
      <c r="E18" s="39"/>
      <c r="F18" s="40"/>
    </row>
    <row r="19" spans="1:6" ht="15.75" thickBot="1" x14ac:dyDescent="0.3">
      <c r="A19" s="38"/>
      <c r="B19" s="39"/>
      <c r="C19" s="39"/>
      <c r="D19" s="39"/>
      <c r="E19" s="39"/>
      <c r="F19" s="40"/>
    </row>
    <row r="20" spans="1:6" ht="15.75" thickBot="1" x14ac:dyDescent="0.3">
      <c r="A20" s="38"/>
      <c r="B20" s="39"/>
      <c r="C20" s="39"/>
      <c r="D20" s="39"/>
      <c r="E20" s="39"/>
      <c r="F20" s="40"/>
    </row>
    <row r="21" spans="1:6" ht="15.75" thickBot="1" x14ac:dyDescent="0.3">
      <c r="A21" s="38"/>
      <c r="B21" s="39"/>
      <c r="C21" s="39"/>
      <c r="D21" s="39"/>
      <c r="E21" s="39"/>
      <c r="F21" s="40"/>
    </row>
    <row r="22" spans="1:6" ht="15.75" thickBot="1" x14ac:dyDescent="0.3">
      <c r="A22" s="38"/>
      <c r="B22" s="39"/>
      <c r="C22" s="39"/>
      <c r="D22" s="39"/>
      <c r="E22" s="39"/>
      <c r="F22" s="40"/>
    </row>
    <row r="23" spans="1:6" ht="15.75" thickBot="1" x14ac:dyDescent="0.3">
      <c r="A23" s="38"/>
      <c r="B23" s="39"/>
      <c r="C23" s="39"/>
      <c r="D23" s="39"/>
      <c r="E23" s="39"/>
      <c r="F23" s="40"/>
    </row>
    <row r="24" spans="1:6" ht="15.75" thickBot="1" x14ac:dyDescent="0.3">
      <c r="A24" s="38"/>
      <c r="B24" s="39"/>
      <c r="C24" s="39"/>
      <c r="D24" s="39"/>
      <c r="E24" s="39"/>
      <c r="F24" s="40"/>
    </row>
    <row r="26" spans="1:6" ht="15" x14ac:dyDescent="0.25">
      <c r="A26" s="9" t="s">
        <v>95</v>
      </c>
    </row>
    <row r="27" spans="1:6" ht="15" x14ac:dyDescent="0.25">
      <c r="A27" s="9" t="s">
        <v>2</v>
      </c>
      <c r="B27" s="9" t="s">
        <v>94</v>
      </c>
    </row>
    <row r="28" spans="1:6" ht="17.25" thickBot="1" x14ac:dyDescent="0.3">
      <c r="A28" s="24"/>
      <c r="B28" s="25"/>
    </row>
    <row r="29" spans="1:6" ht="17.25" thickBot="1" x14ac:dyDescent="0.3">
      <c r="A29" s="24"/>
      <c r="B29" s="25"/>
    </row>
    <row r="30" spans="1:6" ht="17.25" thickBot="1" x14ac:dyDescent="0.3">
      <c r="A30" s="24"/>
      <c r="B30" s="25"/>
    </row>
    <row r="31" spans="1:6" ht="17.25" thickBot="1" x14ac:dyDescent="0.3">
      <c r="A31" s="24"/>
      <c r="B31" s="25"/>
    </row>
    <row r="32" spans="1:6" ht="15.75" thickBot="1" x14ac:dyDescent="0.3">
      <c r="A32" s="24"/>
      <c r="B32" s="26"/>
    </row>
    <row r="33" spans="1:6" ht="15.75" thickBot="1" x14ac:dyDescent="0.3">
      <c r="A33" s="24"/>
      <c r="B33" s="26"/>
    </row>
    <row r="34" spans="1:6" ht="15.75" thickBot="1" x14ac:dyDescent="0.3">
      <c r="A34" s="24"/>
      <c r="B34" s="26"/>
    </row>
    <row r="35" spans="1:6" ht="15" x14ac:dyDescent="0.25">
      <c r="A35" s="29"/>
      <c r="B35" s="30"/>
    </row>
    <row r="36" spans="1:6" ht="15" x14ac:dyDescent="0.25">
      <c r="A36" s="9" t="s">
        <v>109</v>
      </c>
      <c r="B36" s="31"/>
      <c r="C36" s="31"/>
      <c r="D36" s="31"/>
      <c r="E36" s="31"/>
      <c r="F36" s="31"/>
    </row>
    <row r="37" spans="1:6" ht="15.75" thickBot="1" x14ac:dyDescent="0.3">
      <c r="A37" s="34" t="s">
        <v>2</v>
      </c>
      <c r="B37" s="35" t="s">
        <v>100</v>
      </c>
      <c r="C37" s="35" t="s">
        <v>104</v>
      </c>
      <c r="D37" s="35" t="s">
        <v>101</v>
      </c>
      <c r="E37" s="35" t="s">
        <v>103</v>
      </c>
      <c r="F37" s="36" t="s">
        <v>94</v>
      </c>
    </row>
    <row r="38" spans="1:6" ht="15.75" thickBot="1" x14ac:dyDescent="0.3">
      <c r="A38" s="34"/>
      <c r="B38" s="35"/>
      <c r="C38" s="35"/>
      <c r="D38" s="35"/>
      <c r="E38" s="35"/>
      <c r="F38" s="36"/>
    </row>
    <row r="39" spans="1:6" ht="15.75" thickBot="1" x14ac:dyDescent="0.3">
      <c r="A39" s="34"/>
      <c r="B39" s="35"/>
      <c r="C39" s="35"/>
      <c r="D39" s="35"/>
      <c r="E39" s="35"/>
      <c r="F39" s="36"/>
    </row>
    <row r="40" spans="1:6" ht="15.75" thickBot="1" x14ac:dyDescent="0.3">
      <c r="A40" s="34"/>
      <c r="B40" s="35"/>
      <c r="C40" s="35"/>
      <c r="D40" s="35"/>
      <c r="E40" s="35"/>
      <c r="F40" s="36"/>
    </row>
    <row r="41" spans="1:6" ht="15.75" thickBot="1" x14ac:dyDescent="0.3">
      <c r="A41" s="34"/>
      <c r="B41" s="35"/>
      <c r="C41" s="35"/>
      <c r="D41" s="35"/>
      <c r="E41" s="35"/>
      <c r="F41" s="36"/>
    </row>
    <row r="42" spans="1:6" ht="15.75" thickBot="1" x14ac:dyDescent="0.3">
      <c r="A42" s="34"/>
      <c r="B42" s="35"/>
      <c r="C42" s="35"/>
      <c r="D42" s="35"/>
      <c r="E42" s="35"/>
      <c r="F42" s="36"/>
    </row>
    <row r="43" spans="1:6" ht="15.75" thickBot="1" x14ac:dyDescent="0.3">
      <c r="A43" s="34"/>
      <c r="B43" s="35"/>
      <c r="C43" s="35"/>
      <c r="D43" s="35"/>
      <c r="E43" s="35"/>
      <c r="F43" s="36"/>
    </row>
    <row r="44" spans="1:6" ht="15.75" thickBot="1" x14ac:dyDescent="0.3">
      <c r="A44" s="34"/>
      <c r="B44" s="35"/>
      <c r="C44" s="35"/>
      <c r="D44" s="35"/>
      <c r="E44" s="35"/>
      <c r="F44" s="36"/>
    </row>
    <row r="45" spans="1:6" ht="15.75" thickBot="1" x14ac:dyDescent="0.3">
      <c r="A45" s="34"/>
      <c r="B45" s="35"/>
      <c r="C45" s="35"/>
      <c r="D45" s="35"/>
      <c r="E45" s="35"/>
      <c r="F45" s="36"/>
    </row>
    <row r="46" spans="1:6" ht="15.75" thickBot="1" x14ac:dyDescent="0.3">
      <c r="A46" s="34"/>
      <c r="B46" s="35"/>
      <c r="C46" s="35"/>
      <c r="D46" s="35"/>
      <c r="E46" s="35"/>
      <c r="F46" s="36"/>
    </row>
    <row r="47" spans="1:6" ht="15.75" thickBot="1" x14ac:dyDescent="0.3">
      <c r="A47" s="34"/>
      <c r="B47" s="35"/>
      <c r="C47" s="35"/>
      <c r="D47" s="35"/>
      <c r="E47" s="35"/>
      <c r="F47" s="36"/>
    </row>
    <row r="48" spans="1:6" ht="15.75" thickBot="1" x14ac:dyDescent="0.3">
      <c r="A48" s="34"/>
      <c r="B48" s="35"/>
      <c r="C48" s="35"/>
      <c r="D48" s="35"/>
      <c r="E48" s="35"/>
      <c r="F48" s="36"/>
    </row>
    <row r="49" spans="1:6" ht="15.75" thickBot="1" x14ac:dyDescent="0.3">
      <c r="A49" s="34"/>
      <c r="B49" s="35"/>
      <c r="C49" s="35"/>
      <c r="D49" s="35"/>
      <c r="E49" s="35"/>
      <c r="F49" s="36"/>
    </row>
  </sheetData>
  <pageMargins left="0.7" right="0.7" top="0.75" bottom="0.75" header="0.3" footer="0.3"/>
  <pageSetup scale="8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zoomScaleNormal="100" workbookViewId="0">
      <selection activeCell="I10" sqref="I10"/>
    </sheetView>
  </sheetViews>
  <sheetFormatPr defaultRowHeight="14.4" x14ac:dyDescent="0.3"/>
  <cols>
    <col min="1" max="1" width="25" customWidth="1"/>
    <col min="4" max="4" width="9.109375" style="2"/>
    <col min="5" max="5" width="24" customWidth="1"/>
  </cols>
  <sheetData>
    <row r="1" spans="1:7" ht="15" x14ac:dyDescent="0.25">
      <c r="A1" s="9" t="s">
        <v>110</v>
      </c>
      <c r="B1" s="31"/>
      <c r="C1" s="31"/>
      <c r="D1" s="43"/>
      <c r="E1" s="31"/>
      <c r="F1" s="31"/>
      <c r="G1" s="42"/>
    </row>
    <row r="2" spans="1:7" ht="15" thickBot="1" x14ac:dyDescent="0.35">
      <c r="A2" s="34" t="s">
        <v>2</v>
      </c>
      <c r="B2" s="35" t="s">
        <v>108</v>
      </c>
      <c r="C2" s="35" t="s">
        <v>127</v>
      </c>
      <c r="D2" s="44"/>
      <c r="E2" s="35" t="s">
        <v>2</v>
      </c>
      <c r="F2" s="35" t="s">
        <v>108</v>
      </c>
      <c r="G2" s="93" t="s">
        <v>127</v>
      </c>
    </row>
    <row r="3" spans="1:7" ht="15.75" thickBot="1" x14ac:dyDescent="0.3">
      <c r="A3" s="38"/>
      <c r="B3" s="39"/>
      <c r="C3" s="39"/>
      <c r="D3" s="45"/>
      <c r="E3" s="39"/>
      <c r="F3" s="39"/>
      <c r="G3" s="94"/>
    </row>
    <row r="4" spans="1:7" ht="15.75" thickBot="1" x14ac:dyDescent="0.3">
      <c r="A4" s="38"/>
      <c r="B4" s="39"/>
      <c r="C4" s="39"/>
      <c r="D4" s="45"/>
      <c r="E4" s="39"/>
      <c r="F4" s="39"/>
      <c r="G4" s="94"/>
    </row>
    <row r="5" spans="1:7" ht="15.75" thickBot="1" x14ac:dyDescent="0.3">
      <c r="A5" s="38"/>
      <c r="B5" s="39"/>
      <c r="C5" s="39"/>
      <c r="D5" s="45"/>
      <c r="E5" s="39"/>
      <c r="F5" s="39"/>
      <c r="G5" s="94"/>
    </row>
    <row r="6" spans="1:7" ht="15.75" thickBot="1" x14ac:dyDescent="0.3">
      <c r="A6" s="38"/>
      <c r="B6" s="39"/>
      <c r="C6" s="39"/>
      <c r="D6" s="45"/>
      <c r="E6" s="39"/>
      <c r="F6" s="39"/>
      <c r="G6" s="94"/>
    </row>
    <row r="7" spans="1:7" ht="15.75" thickBot="1" x14ac:dyDescent="0.3">
      <c r="A7" s="38"/>
      <c r="B7" s="39"/>
      <c r="C7" s="39"/>
      <c r="D7" s="45"/>
      <c r="E7" s="39"/>
      <c r="F7" s="39"/>
      <c r="G7" s="94"/>
    </row>
    <row r="8" spans="1:7" ht="15.75" thickBot="1" x14ac:dyDescent="0.3">
      <c r="A8" s="38"/>
      <c r="B8" s="39"/>
      <c r="C8" s="39"/>
      <c r="D8" s="45"/>
      <c r="E8" s="39"/>
      <c r="F8" s="39"/>
      <c r="G8" s="94"/>
    </row>
    <row r="9" spans="1:7" ht="15.75" thickBot="1" x14ac:dyDescent="0.3">
      <c r="A9" s="38"/>
      <c r="B9" s="39"/>
      <c r="C9" s="39"/>
      <c r="D9" s="45"/>
      <c r="E9" s="39"/>
      <c r="F9" s="39"/>
      <c r="G9" s="94"/>
    </row>
    <row r="10" spans="1:7" ht="15.75" thickBot="1" x14ac:dyDescent="0.3">
      <c r="A10" s="38"/>
      <c r="B10" s="39"/>
      <c r="C10" s="39"/>
      <c r="D10" s="45"/>
      <c r="E10" s="39"/>
      <c r="F10" s="39"/>
      <c r="G10" s="94"/>
    </row>
    <row r="11" spans="1:7" ht="15.75" thickBot="1" x14ac:dyDescent="0.3">
      <c r="A11" s="38"/>
      <c r="B11" s="39"/>
      <c r="C11" s="39"/>
      <c r="D11" s="45"/>
      <c r="E11" s="39"/>
      <c r="F11" s="39"/>
      <c r="G11" s="94"/>
    </row>
    <row r="12" spans="1:7" ht="15.75" thickBot="1" x14ac:dyDescent="0.3">
      <c r="A12" s="38"/>
      <c r="B12" s="39"/>
      <c r="C12" s="39"/>
      <c r="D12" s="45"/>
      <c r="E12" s="39"/>
      <c r="F12" s="39"/>
      <c r="G12" s="94"/>
    </row>
    <row r="13" spans="1:7" ht="15.75" thickBot="1" x14ac:dyDescent="0.3">
      <c r="A13" s="38"/>
      <c r="B13" s="39"/>
      <c r="C13" s="39"/>
      <c r="D13" s="45"/>
      <c r="E13" s="39"/>
      <c r="F13" s="39"/>
      <c r="G13" s="94"/>
    </row>
    <row r="14" spans="1:7" ht="15.75" thickBot="1" x14ac:dyDescent="0.3">
      <c r="A14" s="38"/>
      <c r="B14" s="39"/>
      <c r="C14" s="39"/>
      <c r="D14" s="45"/>
      <c r="E14" s="39"/>
      <c r="F14" s="39"/>
      <c r="G14" s="94"/>
    </row>
    <row r="15" spans="1:7" ht="15.75" thickBot="1" x14ac:dyDescent="0.3">
      <c r="A15" s="38"/>
      <c r="B15" s="39"/>
      <c r="C15" s="39"/>
      <c r="D15" s="45"/>
      <c r="E15" s="39"/>
      <c r="F15" s="39"/>
      <c r="G15" s="94"/>
    </row>
    <row r="16" spans="1:7" ht="15.75" thickBot="1" x14ac:dyDescent="0.3">
      <c r="A16" s="38"/>
      <c r="B16" s="39"/>
      <c r="C16" s="39"/>
      <c r="D16" s="45"/>
      <c r="E16" s="39"/>
      <c r="F16" s="39"/>
      <c r="G16" s="94"/>
    </row>
    <row r="17" spans="1:7" ht="15.75" thickBot="1" x14ac:dyDescent="0.3">
      <c r="A17" s="38"/>
      <c r="B17" s="39"/>
      <c r="C17" s="39"/>
      <c r="D17" s="45"/>
      <c r="E17" s="39"/>
      <c r="F17" s="39"/>
      <c r="G17" s="94"/>
    </row>
    <row r="18" spans="1:7" ht="15.75" thickBot="1" x14ac:dyDescent="0.3">
      <c r="A18" s="38"/>
      <c r="B18" s="39"/>
      <c r="C18" s="39"/>
      <c r="D18" s="45"/>
      <c r="E18" s="39"/>
      <c r="F18" s="39"/>
      <c r="G18" s="94"/>
    </row>
    <row r="19" spans="1:7" ht="15.75" thickBot="1" x14ac:dyDescent="0.3">
      <c r="A19" s="38"/>
      <c r="B19" s="39"/>
      <c r="C19" s="39"/>
      <c r="D19" s="45"/>
      <c r="E19" s="39"/>
      <c r="F19" s="39"/>
      <c r="G19" s="94"/>
    </row>
    <row r="20" spans="1:7" ht="15.75" thickBot="1" x14ac:dyDescent="0.3">
      <c r="A20" s="38"/>
      <c r="B20" s="39"/>
      <c r="C20" s="39"/>
      <c r="D20" s="45"/>
      <c r="E20" s="39"/>
      <c r="F20" s="39"/>
      <c r="G20" s="94"/>
    </row>
    <row r="21" spans="1:7" ht="15.75" thickBot="1" x14ac:dyDescent="0.3">
      <c r="A21" s="38"/>
      <c r="B21" s="39"/>
      <c r="C21" s="39"/>
      <c r="D21" s="45"/>
      <c r="E21" s="39"/>
      <c r="F21" s="39"/>
      <c r="G21" s="94"/>
    </row>
    <row r="22" spans="1:7" ht="15.75" thickBot="1" x14ac:dyDescent="0.3">
      <c r="A22" s="38"/>
      <c r="B22" s="39"/>
      <c r="C22" s="39"/>
      <c r="D22" s="45"/>
      <c r="E22" s="39"/>
      <c r="F22" s="39"/>
      <c r="G22" s="94"/>
    </row>
    <row r="23" spans="1:7" ht="15.75" thickBot="1" x14ac:dyDescent="0.3">
      <c r="A23" s="38"/>
      <c r="B23" s="39"/>
      <c r="C23" s="39"/>
      <c r="D23" s="45"/>
      <c r="E23" s="39"/>
      <c r="F23" s="39"/>
      <c r="G23" s="94"/>
    </row>
    <row r="24" spans="1:7" ht="15.75" thickBot="1" x14ac:dyDescent="0.3">
      <c r="A24" s="38"/>
      <c r="B24" s="39"/>
      <c r="C24" s="39"/>
      <c r="D24" s="45"/>
      <c r="E24" s="39"/>
      <c r="F24" s="39"/>
      <c r="G24" s="94"/>
    </row>
  </sheetData>
  <pageMargins left="0.25" right="0.25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26"/>
  <sheetViews>
    <sheetView workbookViewId="0">
      <selection activeCell="I3" sqref="I3:N26"/>
    </sheetView>
  </sheetViews>
  <sheetFormatPr defaultRowHeight="14.4" x14ac:dyDescent="0.3"/>
  <cols>
    <col min="6" max="6" width="11.33203125" bestFit="1" customWidth="1"/>
    <col min="7" max="7" width="10.6640625" bestFit="1" customWidth="1"/>
    <col min="10" max="10" width="14.44140625" bestFit="1" customWidth="1"/>
    <col min="11" max="11" width="6" bestFit="1" customWidth="1"/>
    <col min="13" max="13" width="11.33203125" bestFit="1" customWidth="1"/>
    <col min="14" max="14" width="9.6640625" bestFit="1" customWidth="1"/>
  </cols>
  <sheetData>
    <row r="1" spans="2:22" x14ac:dyDescent="0.25">
      <c r="B1" s="131" t="s">
        <v>124</v>
      </c>
      <c r="C1" s="131"/>
      <c r="E1" s="131" t="s">
        <v>15</v>
      </c>
      <c r="F1" s="131"/>
      <c r="G1" s="131"/>
      <c r="I1" s="131" t="s">
        <v>119</v>
      </c>
      <c r="J1" s="131"/>
      <c r="K1" s="131"/>
      <c r="L1" s="131"/>
      <c r="Q1" t="s">
        <v>119</v>
      </c>
    </row>
    <row r="2" spans="2:22" x14ac:dyDescent="0.25">
      <c r="B2" s="78">
        <v>0</v>
      </c>
      <c r="C2" s="33">
        <v>0</v>
      </c>
      <c r="E2" t="s">
        <v>115</v>
      </c>
      <c r="F2" t="s">
        <v>116</v>
      </c>
      <c r="G2" t="s">
        <v>117</v>
      </c>
      <c r="I2" t="s">
        <v>118</v>
      </c>
      <c r="J2" t="s">
        <v>120</v>
      </c>
      <c r="K2" t="s">
        <v>24</v>
      </c>
      <c r="L2" t="s">
        <v>121</v>
      </c>
      <c r="M2" t="s">
        <v>116</v>
      </c>
      <c r="N2" t="s">
        <v>123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</row>
    <row r="3" spans="2:22" x14ac:dyDescent="0.25">
      <c r="B3" s="78">
        <v>3</v>
      </c>
      <c r="C3" s="33">
        <v>-4</v>
      </c>
      <c r="E3" s="78">
        <v>0</v>
      </c>
      <c r="F3">
        <v>0</v>
      </c>
      <c r="G3" s="87">
        <v>0</v>
      </c>
      <c r="H3" s="87"/>
      <c r="I3" s="78">
        <v>0</v>
      </c>
      <c r="J3" s="78">
        <v>0</v>
      </c>
      <c r="K3" s="78">
        <v>0</v>
      </c>
      <c r="L3" s="78">
        <v>0</v>
      </c>
      <c r="M3" s="78">
        <v>0</v>
      </c>
      <c r="N3" s="78">
        <v>0</v>
      </c>
      <c r="Q3">
        <v>3</v>
      </c>
      <c r="R3">
        <v>-4</v>
      </c>
      <c r="S3">
        <v>4</v>
      </c>
      <c r="T3">
        <v>-4</v>
      </c>
      <c r="U3">
        <v>-1</v>
      </c>
      <c r="V3">
        <v>-14</v>
      </c>
    </row>
    <row r="4" spans="2:22" x14ac:dyDescent="0.25">
      <c r="B4" s="78">
        <v>4</v>
      </c>
      <c r="C4" s="33">
        <v>-3</v>
      </c>
      <c r="E4" s="78">
        <v>3</v>
      </c>
      <c r="F4" s="87">
        <v>-2</v>
      </c>
      <c r="G4" s="87">
        <v>-3</v>
      </c>
      <c r="H4" s="87"/>
      <c r="I4" s="78">
        <v>3</v>
      </c>
      <c r="J4" s="78">
        <v>-4</v>
      </c>
      <c r="K4" s="78">
        <v>4</v>
      </c>
      <c r="L4" s="78">
        <v>-4</v>
      </c>
      <c r="M4" s="78">
        <v>-1</v>
      </c>
      <c r="N4" s="78">
        <v>-14</v>
      </c>
      <c r="Q4">
        <v>4</v>
      </c>
      <c r="R4">
        <v>-3</v>
      </c>
      <c r="S4">
        <v>3</v>
      </c>
      <c r="T4">
        <v>-3</v>
      </c>
      <c r="U4">
        <v>0</v>
      </c>
      <c r="V4">
        <v>-10</v>
      </c>
    </row>
    <row r="5" spans="2:22" x14ac:dyDescent="0.25">
      <c r="B5" s="78">
        <v>5</v>
      </c>
      <c r="C5" s="33">
        <v>-3</v>
      </c>
      <c r="E5" s="78">
        <v>4</v>
      </c>
      <c r="F5" s="87">
        <v>-1</v>
      </c>
      <c r="G5" s="87">
        <v>-2</v>
      </c>
      <c r="H5" s="87"/>
      <c r="I5" s="78">
        <v>4</v>
      </c>
      <c r="J5" s="78">
        <v>-3</v>
      </c>
      <c r="K5" s="78">
        <v>3</v>
      </c>
      <c r="L5" s="78">
        <v>-3</v>
      </c>
      <c r="M5" s="78">
        <v>0</v>
      </c>
      <c r="N5" s="78">
        <v>-10</v>
      </c>
      <c r="Q5">
        <v>5</v>
      </c>
      <c r="R5">
        <v>-3</v>
      </c>
      <c r="S5">
        <v>3</v>
      </c>
      <c r="T5">
        <v>-3</v>
      </c>
      <c r="U5">
        <v>0</v>
      </c>
      <c r="V5">
        <v>-10</v>
      </c>
    </row>
    <row r="6" spans="2:22" x14ac:dyDescent="0.25">
      <c r="B6" s="78">
        <v>6</v>
      </c>
      <c r="C6" s="33">
        <v>-2</v>
      </c>
      <c r="E6" s="78">
        <v>5</v>
      </c>
      <c r="F6" s="87">
        <v>-1</v>
      </c>
      <c r="G6" s="87">
        <v>-2</v>
      </c>
      <c r="H6" s="87"/>
      <c r="I6" s="78">
        <v>5</v>
      </c>
      <c r="J6" s="78">
        <v>-3</v>
      </c>
      <c r="K6" s="78">
        <v>3</v>
      </c>
      <c r="L6" s="78">
        <v>-3</v>
      </c>
      <c r="M6" s="78">
        <v>0</v>
      </c>
      <c r="N6" s="78">
        <v>-10</v>
      </c>
      <c r="Q6">
        <v>6</v>
      </c>
      <c r="R6">
        <v>-2</v>
      </c>
      <c r="S6">
        <v>2</v>
      </c>
      <c r="T6">
        <v>-2</v>
      </c>
      <c r="U6">
        <v>0</v>
      </c>
      <c r="V6">
        <v>-7</v>
      </c>
    </row>
    <row r="7" spans="2:22" x14ac:dyDescent="0.25">
      <c r="B7" s="78">
        <v>7</v>
      </c>
      <c r="C7" s="33">
        <v>-1</v>
      </c>
      <c r="E7" s="78">
        <v>6</v>
      </c>
      <c r="F7" s="87">
        <v>-1</v>
      </c>
      <c r="G7" s="87">
        <v>-1</v>
      </c>
      <c r="H7" s="87"/>
      <c r="I7" s="78">
        <v>6</v>
      </c>
      <c r="J7" s="78">
        <v>-2</v>
      </c>
      <c r="K7" s="78">
        <v>2</v>
      </c>
      <c r="L7" s="78">
        <v>-2</v>
      </c>
      <c r="M7" s="78">
        <v>0</v>
      </c>
      <c r="N7" s="78">
        <v>-7</v>
      </c>
      <c r="Q7">
        <v>7</v>
      </c>
      <c r="R7">
        <v>-1</v>
      </c>
      <c r="S7">
        <v>1</v>
      </c>
      <c r="T7">
        <v>-1</v>
      </c>
      <c r="U7">
        <v>0</v>
      </c>
      <c r="V7">
        <v>-3</v>
      </c>
    </row>
    <row r="8" spans="2:22" x14ac:dyDescent="0.25">
      <c r="B8" s="78">
        <v>8</v>
      </c>
      <c r="C8" s="33">
        <v>-1</v>
      </c>
      <c r="E8" s="78">
        <v>7</v>
      </c>
      <c r="F8" s="87">
        <v>0</v>
      </c>
      <c r="G8" s="87">
        <v>-1</v>
      </c>
      <c r="H8" s="87"/>
      <c r="I8" s="78">
        <v>7</v>
      </c>
      <c r="J8" s="78">
        <v>-1</v>
      </c>
      <c r="K8" s="78">
        <v>1</v>
      </c>
      <c r="L8" s="78">
        <v>-1</v>
      </c>
      <c r="M8" s="78">
        <v>0</v>
      </c>
      <c r="N8" s="78">
        <v>-3</v>
      </c>
      <c r="Q8">
        <v>8</v>
      </c>
      <c r="R8">
        <v>-1</v>
      </c>
      <c r="S8">
        <v>1</v>
      </c>
      <c r="T8">
        <v>-1</v>
      </c>
      <c r="U8">
        <v>0</v>
      </c>
      <c r="V8">
        <v>-3</v>
      </c>
    </row>
    <row r="9" spans="2:22" x14ac:dyDescent="0.25">
      <c r="B9" s="78">
        <v>9</v>
      </c>
      <c r="C9" s="33">
        <v>0</v>
      </c>
      <c r="E9" s="78">
        <v>8</v>
      </c>
      <c r="F9" s="87">
        <v>0</v>
      </c>
      <c r="G9" s="87">
        <v>-1</v>
      </c>
      <c r="H9" s="87"/>
      <c r="I9" s="78">
        <v>8</v>
      </c>
      <c r="J9" s="78">
        <v>-1</v>
      </c>
      <c r="K9" s="78">
        <v>1</v>
      </c>
      <c r="L9" s="78">
        <v>-1</v>
      </c>
      <c r="M9" s="78">
        <v>0</v>
      </c>
      <c r="N9" s="78">
        <v>-3</v>
      </c>
      <c r="Q9">
        <v>9</v>
      </c>
      <c r="R9">
        <v>0</v>
      </c>
      <c r="S9">
        <v>0</v>
      </c>
      <c r="T9">
        <v>0</v>
      </c>
      <c r="U9">
        <v>0</v>
      </c>
      <c r="V9">
        <v>0</v>
      </c>
    </row>
    <row r="10" spans="2:22" x14ac:dyDescent="0.25">
      <c r="B10" s="78">
        <v>10</v>
      </c>
      <c r="C10" s="33">
        <v>0</v>
      </c>
      <c r="E10" s="78">
        <v>9</v>
      </c>
      <c r="F10" s="87">
        <v>0</v>
      </c>
      <c r="G10" s="87">
        <v>0</v>
      </c>
      <c r="H10" s="87"/>
      <c r="I10" s="78">
        <v>9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Q10">
        <v>10</v>
      </c>
      <c r="R10">
        <v>0</v>
      </c>
      <c r="S10">
        <v>0</v>
      </c>
      <c r="T10">
        <v>0</v>
      </c>
      <c r="U10">
        <v>0</v>
      </c>
      <c r="V10">
        <v>0</v>
      </c>
    </row>
    <row r="11" spans="2:22" x14ac:dyDescent="0.25">
      <c r="B11" s="78">
        <v>11</v>
      </c>
      <c r="C11" s="33">
        <v>0</v>
      </c>
      <c r="E11" s="78">
        <v>10</v>
      </c>
      <c r="F11" s="87">
        <v>0</v>
      </c>
      <c r="G11" s="87">
        <v>0</v>
      </c>
      <c r="H11" s="87"/>
      <c r="I11" s="78">
        <v>10</v>
      </c>
      <c r="J11" s="78">
        <v>0</v>
      </c>
      <c r="K11" s="78">
        <v>0</v>
      </c>
      <c r="L11" s="78">
        <v>0</v>
      </c>
      <c r="M11" s="78">
        <v>0</v>
      </c>
      <c r="N11" s="78">
        <v>0</v>
      </c>
      <c r="Q11">
        <v>11</v>
      </c>
      <c r="R11">
        <v>0</v>
      </c>
      <c r="S11">
        <v>0</v>
      </c>
      <c r="T11">
        <v>0</v>
      </c>
      <c r="U11">
        <v>0</v>
      </c>
      <c r="V11">
        <v>0</v>
      </c>
    </row>
    <row r="12" spans="2:22" x14ac:dyDescent="0.25">
      <c r="B12" s="78">
        <v>12</v>
      </c>
      <c r="C12" s="33">
        <v>0</v>
      </c>
      <c r="E12" s="78">
        <v>11</v>
      </c>
      <c r="F12" s="87">
        <v>0</v>
      </c>
      <c r="G12" s="87">
        <v>0</v>
      </c>
      <c r="I12" s="78">
        <v>11</v>
      </c>
      <c r="J12" s="78">
        <v>0</v>
      </c>
      <c r="K12" s="78">
        <v>0</v>
      </c>
      <c r="L12" s="78">
        <v>0</v>
      </c>
      <c r="M12" s="78">
        <v>0</v>
      </c>
      <c r="N12" s="78">
        <v>0</v>
      </c>
      <c r="Q12">
        <v>12</v>
      </c>
      <c r="R12">
        <v>0</v>
      </c>
      <c r="S12">
        <v>0</v>
      </c>
      <c r="T12">
        <v>0</v>
      </c>
      <c r="U12">
        <v>0</v>
      </c>
      <c r="V12">
        <v>0</v>
      </c>
    </row>
    <row r="13" spans="2:22" x14ac:dyDescent="0.25">
      <c r="B13" s="78">
        <v>13</v>
      </c>
      <c r="C13" s="33">
        <v>1</v>
      </c>
      <c r="E13" s="78">
        <v>12</v>
      </c>
      <c r="F13" s="87">
        <v>0</v>
      </c>
      <c r="G13" s="87">
        <v>0</v>
      </c>
      <c r="I13" s="78">
        <v>12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Q13">
        <v>13</v>
      </c>
      <c r="R13">
        <v>1</v>
      </c>
      <c r="S13">
        <v>-1</v>
      </c>
      <c r="T13">
        <v>1</v>
      </c>
      <c r="U13">
        <v>0</v>
      </c>
      <c r="V13">
        <v>3</v>
      </c>
    </row>
    <row r="14" spans="2:22" x14ac:dyDescent="0.25">
      <c r="B14" s="78">
        <v>14</v>
      </c>
      <c r="C14" s="33">
        <v>1</v>
      </c>
      <c r="E14" s="78">
        <v>13</v>
      </c>
      <c r="F14" s="87">
        <v>0</v>
      </c>
      <c r="G14" s="87">
        <v>1</v>
      </c>
      <c r="I14" s="78">
        <v>13</v>
      </c>
      <c r="J14" s="78">
        <v>1</v>
      </c>
      <c r="K14" s="78">
        <v>-1</v>
      </c>
      <c r="L14" s="78">
        <v>1</v>
      </c>
      <c r="M14" s="78">
        <v>0</v>
      </c>
      <c r="N14" s="78">
        <v>3</v>
      </c>
      <c r="Q14">
        <v>14</v>
      </c>
      <c r="R14">
        <v>1</v>
      </c>
      <c r="S14">
        <v>-1</v>
      </c>
      <c r="T14">
        <v>1</v>
      </c>
      <c r="U14">
        <v>0</v>
      </c>
      <c r="V14">
        <v>3</v>
      </c>
    </row>
    <row r="15" spans="2:22" x14ac:dyDescent="0.25">
      <c r="B15" s="78">
        <v>15</v>
      </c>
      <c r="C15" s="33">
        <v>2</v>
      </c>
      <c r="E15" s="78">
        <v>14</v>
      </c>
      <c r="F15" s="87">
        <v>0</v>
      </c>
      <c r="G15" s="87">
        <v>1</v>
      </c>
      <c r="I15" s="78">
        <v>14</v>
      </c>
      <c r="J15" s="78">
        <v>1</v>
      </c>
      <c r="K15" s="78">
        <v>-1</v>
      </c>
      <c r="L15" s="78">
        <v>1</v>
      </c>
      <c r="M15" s="78">
        <v>0</v>
      </c>
      <c r="N15" s="78">
        <v>3</v>
      </c>
      <c r="Q15">
        <v>15</v>
      </c>
      <c r="R15">
        <v>2</v>
      </c>
      <c r="S15">
        <v>-2</v>
      </c>
      <c r="T15">
        <v>2</v>
      </c>
      <c r="U15">
        <v>0</v>
      </c>
      <c r="V15">
        <v>7</v>
      </c>
    </row>
    <row r="16" spans="2:22" x14ac:dyDescent="0.25">
      <c r="B16" s="78">
        <v>16</v>
      </c>
      <c r="C16" s="33">
        <v>3</v>
      </c>
      <c r="E16" s="78">
        <v>15</v>
      </c>
      <c r="F16" s="87">
        <v>1</v>
      </c>
      <c r="G16" s="87">
        <v>1</v>
      </c>
      <c r="I16" s="78">
        <v>15</v>
      </c>
      <c r="J16" s="78">
        <v>2</v>
      </c>
      <c r="K16" s="78">
        <v>-2</v>
      </c>
      <c r="L16" s="78">
        <v>2</v>
      </c>
      <c r="M16" s="78">
        <v>0</v>
      </c>
      <c r="N16" s="78">
        <v>7</v>
      </c>
      <c r="Q16">
        <v>16</v>
      </c>
      <c r="R16">
        <v>3</v>
      </c>
      <c r="S16">
        <v>-3</v>
      </c>
      <c r="T16">
        <v>3</v>
      </c>
      <c r="U16">
        <v>0</v>
      </c>
      <c r="V16">
        <v>10</v>
      </c>
    </row>
    <row r="17" spans="2:22" x14ac:dyDescent="0.25">
      <c r="B17" s="78">
        <v>17</v>
      </c>
      <c r="C17" s="33">
        <v>3</v>
      </c>
      <c r="E17" s="78">
        <v>16</v>
      </c>
      <c r="F17" s="87">
        <v>1</v>
      </c>
      <c r="G17" s="87">
        <v>2</v>
      </c>
      <c r="I17" s="78">
        <v>16</v>
      </c>
      <c r="J17" s="78">
        <v>3</v>
      </c>
      <c r="K17" s="78">
        <v>-3</v>
      </c>
      <c r="L17" s="78">
        <v>3</v>
      </c>
      <c r="M17" s="78">
        <v>0</v>
      </c>
      <c r="N17" s="78">
        <v>10</v>
      </c>
      <c r="Q17">
        <v>17</v>
      </c>
      <c r="R17">
        <v>3</v>
      </c>
      <c r="S17">
        <v>-3</v>
      </c>
      <c r="T17">
        <v>3</v>
      </c>
      <c r="U17">
        <v>0</v>
      </c>
      <c r="V17">
        <v>10</v>
      </c>
    </row>
    <row r="18" spans="2:22" x14ac:dyDescent="0.25">
      <c r="B18" s="78">
        <v>18</v>
      </c>
      <c r="C18" s="33">
        <v>4</v>
      </c>
      <c r="E18" s="78">
        <v>17</v>
      </c>
      <c r="F18" s="87">
        <v>1</v>
      </c>
      <c r="G18" s="87">
        <v>2</v>
      </c>
      <c r="I18" s="78">
        <v>17</v>
      </c>
      <c r="J18" s="78">
        <v>3</v>
      </c>
      <c r="K18" s="78">
        <v>-3</v>
      </c>
      <c r="L18" s="78">
        <v>3</v>
      </c>
      <c r="M18" s="78">
        <v>0</v>
      </c>
      <c r="N18" s="78">
        <v>10</v>
      </c>
      <c r="Q18">
        <v>18</v>
      </c>
      <c r="R18">
        <v>4</v>
      </c>
      <c r="S18">
        <v>-4</v>
      </c>
      <c r="T18">
        <v>4</v>
      </c>
      <c r="U18">
        <v>1</v>
      </c>
      <c r="V18">
        <v>14</v>
      </c>
    </row>
    <row r="19" spans="2:22" x14ac:dyDescent="0.25">
      <c r="B19" s="78">
        <v>19</v>
      </c>
      <c r="C19" s="33">
        <v>5</v>
      </c>
      <c r="E19" s="78">
        <v>18</v>
      </c>
      <c r="F19" s="87">
        <v>1</v>
      </c>
      <c r="G19" s="87">
        <v>3</v>
      </c>
      <c r="I19" s="78">
        <v>18</v>
      </c>
      <c r="J19" s="78">
        <v>4</v>
      </c>
      <c r="K19" s="78">
        <v>-4</v>
      </c>
      <c r="L19" s="78">
        <v>4</v>
      </c>
      <c r="M19" s="78">
        <v>1</v>
      </c>
      <c r="N19" s="78">
        <v>14</v>
      </c>
      <c r="Q19">
        <v>19</v>
      </c>
      <c r="R19">
        <v>5</v>
      </c>
      <c r="S19">
        <v>-5</v>
      </c>
      <c r="T19">
        <v>5</v>
      </c>
      <c r="U19">
        <v>1</v>
      </c>
      <c r="V19">
        <v>17</v>
      </c>
    </row>
    <row r="20" spans="2:22" x14ac:dyDescent="0.25">
      <c r="B20" s="78">
        <v>20</v>
      </c>
      <c r="C20" s="87">
        <v>6</v>
      </c>
      <c r="E20" s="78">
        <v>19</v>
      </c>
      <c r="F20" s="87">
        <v>3</v>
      </c>
      <c r="G20" s="87">
        <v>7</v>
      </c>
      <c r="I20" s="78">
        <v>19</v>
      </c>
      <c r="J20" s="78">
        <v>5</v>
      </c>
      <c r="K20" s="78">
        <v>-5</v>
      </c>
      <c r="L20" s="78">
        <v>5</v>
      </c>
      <c r="M20" s="78">
        <v>1</v>
      </c>
      <c r="N20" s="78">
        <v>17</v>
      </c>
      <c r="Q20">
        <v>20</v>
      </c>
      <c r="R20">
        <v>6</v>
      </c>
      <c r="S20">
        <v>-6</v>
      </c>
      <c r="T20">
        <v>6</v>
      </c>
      <c r="U20">
        <v>2</v>
      </c>
      <c r="V20">
        <v>21</v>
      </c>
    </row>
    <row r="21" spans="2:22" x14ac:dyDescent="0.25">
      <c r="B21" s="78">
        <v>21</v>
      </c>
      <c r="C21" s="87">
        <v>6</v>
      </c>
      <c r="E21" s="78">
        <v>20</v>
      </c>
      <c r="F21" s="87">
        <v>4</v>
      </c>
      <c r="G21" s="87">
        <v>7</v>
      </c>
      <c r="I21" s="78">
        <v>20</v>
      </c>
      <c r="J21" s="87">
        <v>6</v>
      </c>
      <c r="K21" s="78">
        <v>-6</v>
      </c>
      <c r="L21" s="87">
        <v>6</v>
      </c>
      <c r="M21" s="78">
        <v>2</v>
      </c>
      <c r="N21" s="87">
        <v>21</v>
      </c>
      <c r="Q21">
        <v>21</v>
      </c>
      <c r="R21">
        <v>6</v>
      </c>
      <c r="S21">
        <v>-6</v>
      </c>
      <c r="T21">
        <v>6</v>
      </c>
      <c r="U21">
        <v>2</v>
      </c>
      <c r="V21">
        <v>21</v>
      </c>
    </row>
    <row r="22" spans="2:22" x14ac:dyDescent="0.25">
      <c r="B22" s="78">
        <v>22</v>
      </c>
      <c r="C22" s="87">
        <v>7</v>
      </c>
      <c r="E22" s="78">
        <v>21</v>
      </c>
      <c r="F22" s="87">
        <v>4</v>
      </c>
      <c r="G22" s="87">
        <v>7</v>
      </c>
      <c r="I22" s="78">
        <v>21</v>
      </c>
      <c r="J22" s="87">
        <v>6</v>
      </c>
      <c r="K22" s="78">
        <v>-6</v>
      </c>
      <c r="L22" s="87">
        <v>6</v>
      </c>
      <c r="M22" s="78">
        <v>2</v>
      </c>
      <c r="N22" s="87">
        <v>21</v>
      </c>
      <c r="Q22">
        <v>22</v>
      </c>
      <c r="R22">
        <v>7</v>
      </c>
      <c r="S22">
        <v>-7</v>
      </c>
      <c r="T22">
        <v>7</v>
      </c>
      <c r="U22">
        <v>2</v>
      </c>
      <c r="V22">
        <v>24</v>
      </c>
    </row>
    <row r="23" spans="2:22" x14ac:dyDescent="0.25">
      <c r="B23" s="78">
        <v>23</v>
      </c>
      <c r="C23" s="87">
        <v>8</v>
      </c>
      <c r="E23" s="78">
        <v>22</v>
      </c>
      <c r="F23" s="87">
        <v>4</v>
      </c>
      <c r="G23" s="87">
        <v>8</v>
      </c>
      <c r="I23" s="78">
        <v>22</v>
      </c>
      <c r="J23" s="87">
        <v>7</v>
      </c>
      <c r="K23" s="78">
        <v>-7</v>
      </c>
      <c r="L23" s="87">
        <v>7</v>
      </c>
      <c r="M23" s="78">
        <v>2</v>
      </c>
      <c r="N23" s="87">
        <v>24</v>
      </c>
      <c r="Q23">
        <v>23</v>
      </c>
      <c r="R23">
        <v>8</v>
      </c>
      <c r="S23">
        <v>-8</v>
      </c>
      <c r="T23">
        <v>8</v>
      </c>
      <c r="U23">
        <v>3</v>
      </c>
      <c r="V23">
        <v>28</v>
      </c>
    </row>
    <row r="24" spans="2:22" x14ac:dyDescent="0.25">
      <c r="B24" s="78">
        <v>24</v>
      </c>
      <c r="C24" s="87">
        <v>8</v>
      </c>
      <c r="E24" s="78">
        <v>23</v>
      </c>
      <c r="F24" s="87">
        <v>4</v>
      </c>
      <c r="G24" s="87">
        <v>9</v>
      </c>
      <c r="I24" s="78">
        <v>23</v>
      </c>
      <c r="J24" s="87">
        <v>8</v>
      </c>
      <c r="K24" s="78">
        <v>-8</v>
      </c>
      <c r="L24" s="87">
        <v>8</v>
      </c>
      <c r="M24" s="78">
        <v>3</v>
      </c>
      <c r="N24" s="87">
        <v>28</v>
      </c>
      <c r="Q24">
        <v>24</v>
      </c>
      <c r="R24">
        <v>8</v>
      </c>
      <c r="S24">
        <v>-8</v>
      </c>
      <c r="T24">
        <v>8</v>
      </c>
      <c r="U24">
        <v>3</v>
      </c>
      <c r="V24">
        <v>28</v>
      </c>
    </row>
    <row r="25" spans="2:22" x14ac:dyDescent="0.25">
      <c r="B25" s="78">
        <v>25</v>
      </c>
      <c r="C25" s="87">
        <v>9</v>
      </c>
      <c r="E25" s="78">
        <v>24</v>
      </c>
      <c r="F25" s="87">
        <v>4</v>
      </c>
      <c r="G25" s="87">
        <v>9</v>
      </c>
      <c r="I25" s="78">
        <v>24</v>
      </c>
      <c r="J25" s="87">
        <v>8</v>
      </c>
      <c r="K25" s="78">
        <v>-8</v>
      </c>
      <c r="L25" s="87">
        <v>8</v>
      </c>
      <c r="M25" s="78">
        <v>3</v>
      </c>
      <c r="N25" s="87">
        <v>28</v>
      </c>
      <c r="Q25" s="87">
        <v>25.173913043478301</v>
      </c>
      <c r="R25">
        <v>9</v>
      </c>
      <c r="S25">
        <v>-9</v>
      </c>
      <c r="T25">
        <v>9</v>
      </c>
      <c r="U25">
        <v>3</v>
      </c>
      <c r="V25">
        <v>31</v>
      </c>
    </row>
    <row r="26" spans="2:22" x14ac:dyDescent="0.25">
      <c r="E26" s="78">
        <v>25</v>
      </c>
      <c r="F26" s="87">
        <v>5</v>
      </c>
      <c r="G26" s="87">
        <v>10</v>
      </c>
      <c r="I26" s="78">
        <v>25</v>
      </c>
      <c r="J26" s="87">
        <v>9</v>
      </c>
      <c r="K26" s="78">
        <v>-9</v>
      </c>
      <c r="L26" s="87">
        <v>9</v>
      </c>
      <c r="M26" s="78">
        <v>3</v>
      </c>
      <c r="N26" s="87">
        <v>31</v>
      </c>
      <c r="Q26" t="s">
        <v>118</v>
      </c>
      <c r="R26" t="s">
        <v>120</v>
      </c>
      <c r="S26" t="s">
        <v>24</v>
      </c>
      <c r="T26" t="s">
        <v>121</v>
      </c>
      <c r="U26" t="s">
        <v>116</v>
      </c>
      <c r="V26" t="s">
        <v>123</v>
      </c>
    </row>
  </sheetData>
  <mergeCells count="3">
    <mergeCell ref="B1:C1"/>
    <mergeCell ref="E1:G1"/>
    <mergeCell ref="I1:L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Main</vt:lpstr>
      <vt:lpstr>Mage</vt:lpstr>
      <vt:lpstr>Bard</vt:lpstr>
      <vt:lpstr>Priest-Type</vt:lpstr>
      <vt:lpstr>Modifier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Saroff</dc:creator>
  <cp:lastModifiedBy>daniel saroff</cp:lastModifiedBy>
  <cp:lastPrinted>2020-03-27T16:34:21Z</cp:lastPrinted>
  <dcterms:created xsi:type="dcterms:W3CDTF">2020-03-27T13:41:31Z</dcterms:created>
  <dcterms:modified xsi:type="dcterms:W3CDTF">2020-03-29T21:16:11Z</dcterms:modified>
</cp:coreProperties>
</file>